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19（R1）\"/>
    </mc:Choice>
  </mc:AlternateContent>
  <workbookProtection workbookAlgorithmName="SHA-512" workbookHashValue="KMvGkjvv0V+F8RLUo6VtqVE2PfzidrpqB+6X6hOfW024qOvw+o8UOo70jqCUB40Mgire1dhMsR25DtRJIwDYNw==" workbookSaltValue="PYL3M9BNL6MfRFjVVZwc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<sst xmlns="http://schemas.openxmlformats.org/spreadsheetml/2006/main" count="241" uniqueCount="120">
  <si>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</si>
  <si>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</si>
  <si>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</si>
  <si>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</si>
  <si>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</si>
  <si>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</si>
  <si>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</si>
  <si>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</si>
  <si>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</si>
  <si>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</si>
  <si>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</si>
  <si>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</si>
  <si>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</si>
  <si>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</si>
  <si>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</si>
  <si>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</si>
  <si>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</si>
  <si>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</si>
  <si>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</si>
  <si>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</si>
  <si>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</si>
  <si>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</si>
  <si>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</si>
  <si>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</si>
  <si>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</si>
  <si>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</si>
  <si>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</si>
  <si>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</si>
  <si>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</si>
  <si>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</si>
  <si>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</si>
  <si>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</si>
  <si>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</si>
  <si>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</si>
  <si>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</si>
  <si>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</si>
  <si>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</si>
  <si>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</si>
  <si>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</si>
  <si>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</si>
  <si>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</si>
  <si>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</si>
  <si>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</si>
  <si>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</si>
  <si>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</si>
  <si>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</si>
  <si>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</si>
  <si>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</si>
  <si>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</si>
  <si>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</si>
  <si>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</si>
  <si>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</si>
  <si>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</si>
  <si>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</si>
  <si>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</si>
  <si>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</si>
  <si>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</si>
  <si>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</si>
  <si>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</si>
  <si>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</si>
  <si>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</si>
  <si>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</si>
  <si>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</si>
  <si>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</si>
  <si>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</si>
  <si>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</si>
  <si>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</si>
  <si>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</si>
  <si>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</si>
  <si>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</si>
  <si>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</si>
  <si>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</si>
  <si>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</si>
  <si>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</si>
  <si>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</si>
  <si>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</si>
  <si>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</si>
  <si>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</si>
  <si>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</si>
  <si>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</si>
  <si>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</si>
  <si>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</si>
  <si>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</si>
  <si>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</si>
  <si>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</si>
  <si>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</si>
  <si>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</si>
  <si>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</si>
  <si>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</si>
  <si>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</si>
  <si>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</si>
  <si>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</si>
  <si>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</si>
  <si>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</si>
  <si>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</si>
  <si>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</si>
  <si>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</si>
  <si>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</si>
  <si>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</si>
  <si>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</si>
  <si>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</si>
  <si>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</si>
  <si>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</si>
  <si>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</si>
  <si>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</si>
  <si>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</si>
  <si>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</si>
  <si>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</si>
  <si>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</si>
  <si>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</si>
  <si>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</si>
  <si>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</si>
  <si>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</si>
  <si>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</si>
  <si>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</si>
  <si>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</si>
  <si>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</si>
  <si>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</si>
  <si>
    <r>
      <t>　</t>
    </r>
    <r>
      <rPr>
        <sz val="11"/>
        <rFont val="ＭＳ ゴシック"/>
        <family val="3"/>
        <charset val="128"/>
      </rPr>
      <t>令和元年度は，汚水整備は概成しており新規の大型拡張整備が無いため，前年度比の経営諸指標において，一部改善が見受けられます。しかしながら，使用料収入以外の主だった財源が無く依然として繰入金への依存が高く，企業債残高も高水準にあります。</t>
    </r>
    <r>
      <rPr>
        <sz val="11"/>
        <color rgb="FFFF0000"/>
        <rFont val="ＭＳ ゴシック"/>
        <family val="3"/>
        <charset val="128"/>
      </rPr>
      <t xml:space="preserve">
</t>
    </r>
    <r>
      <rPr>
        <sz val="11"/>
        <rFont val="ＭＳ ゴシック"/>
        <family val="3"/>
        <charset val="128"/>
      </rPr>
      <t>①収益的収支比率は，前年度より1.71ポイント減少し，依然として低い水準です。これは，企業債償還金が多いためです。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⑥汚水処理原価は，前年度より1.35円（0.8％）増加しています。これは消費税増額によるものです。</t>
    </r>
    <r>
      <rPr>
        <sz val="11"/>
        <color rgb="FFFF0000"/>
        <rFont val="ＭＳ ゴシック"/>
        <family val="3"/>
        <charset val="128"/>
      </rPr>
      <t xml:space="preserve">
</t>
    </r>
    <r>
      <rPr>
        <sz val="11"/>
        <rFont val="ＭＳ ゴシック"/>
        <family val="3"/>
        <charset val="128"/>
      </rPr>
      <t>⑧水洗化率は，前年度より1.95ポイント上昇し97.31%となりました。類似団体平均値より高くなっていますが，水質改善を推進するため，今後も水洗化率向上に努めていきます。</t>
    </r>
    <rPh sb="1" eb="3">
      <t>レイワ</t>
    </rPh>
    <rPh sb="3" eb="4">
      <t>モト</t>
    </rPh>
    <rPh sb="4" eb="6">
      <t>ネンド</t>
    </rPh>
    <rPh sb="8" eb="10">
      <t>オスイ</t>
    </rPh>
    <rPh sb="10" eb="12">
      <t>セイビ</t>
    </rPh>
    <rPh sb="13" eb="14">
      <t>ガイ</t>
    </rPh>
    <rPh sb="14" eb="15">
      <t>ナ</t>
    </rPh>
    <rPh sb="19" eb="21">
      <t>シンキ</t>
    </rPh>
    <rPh sb="22" eb="24">
      <t>オオガタ</t>
    </rPh>
    <rPh sb="24" eb="26">
      <t>カクチョウ</t>
    </rPh>
    <rPh sb="26" eb="28">
      <t>セイビ</t>
    </rPh>
    <rPh sb="29" eb="30">
      <t>ナ</t>
    </rPh>
    <rPh sb="34" eb="38">
      <t>ゼンネンドヒ</t>
    </rPh>
    <rPh sb="39" eb="41">
      <t>ケイエイ</t>
    </rPh>
    <rPh sb="41" eb="42">
      <t>ショ</t>
    </rPh>
    <rPh sb="42" eb="44">
      <t>シヒョウ</t>
    </rPh>
    <rPh sb="49" eb="51">
      <t>イチブ</t>
    </rPh>
    <rPh sb="51" eb="53">
      <t>カイゼン</t>
    </rPh>
    <rPh sb="54" eb="56">
      <t>ミウ</t>
    </rPh>
    <rPh sb="69" eb="72">
      <t>シヨウリョウ</t>
    </rPh>
    <rPh sb="72" eb="74">
      <t>シュウニュウ</t>
    </rPh>
    <rPh sb="74" eb="76">
      <t>イガイ</t>
    </rPh>
    <rPh sb="77" eb="78">
      <t>オモ</t>
    </rPh>
    <rPh sb="81" eb="83">
      <t>ザイゲン</t>
    </rPh>
    <rPh sb="84" eb="85">
      <t>ナ</t>
    </rPh>
    <rPh sb="86" eb="88">
      <t>イゼン</t>
    </rPh>
    <rPh sb="91" eb="93">
      <t>クリイレ</t>
    </rPh>
    <rPh sb="93" eb="94">
      <t>キン</t>
    </rPh>
    <rPh sb="96" eb="98">
      <t>イゾン</t>
    </rPh>
    <rPh sb="99" eb="100">
      <t>タカ</t>
    </rPh>
    <rPh sb="102" eb="104">
      <t>キギョウ</t>
    </rPh>
    <rPh sb="104" eb="105">
      <t>サイ</t>
    </rPh>
    <rPh sb="105" eb="107">
      <t>ザンダカ</t>
    </rPh>
    <rPh sb="108" eb="111">
      <t>コウスイジュン</t>
    </rPh>
    <rPh sb="141" eb="143">
      <t>ゲンショウ</t>
    </rPh>
    <rPh sb="145" eb="147">
      <t>イゼン</t>
    </rPh>
    <rPh sb="152" eb="154">
      <t>スイジュン</t>
    </rPh>
    <rPh sb="280" eb="282">
      <t>ドウヨウ</t>
    </rPh>
    <rPh sb="294" eb="296">
      <t>コンゴ</t>
    </rPh>
    <rPh sb="301" eb="303">
      <t>ウワマワ</t>
    </rPh>
    <rPh sb="309" eb="311">
      <t>オスイ</t>
    </rPh>
    <rPh sb="311" eb="313">
      <t>ショリ</t>
    </rPh>
    <rPh sb="313" eb="314">
      <t>ヒ</t>
    </rPh>
    <rPh sb="319" eb="321">
      <t>サクゲン</t>
    </rPh>
    <rPh sb="322" eb="324">
      <t>ヒツヨウ</t>
    </rPh>
    <rPh sb="337" eb="340">
      <t>ゼンネンド</t>
    </rPh>
    <rPh sb="346" eb="347">
      <t>エン</t>
    </rPh>
    <rPh sb="353" eb="355">
      <t>ゾウカ</t>
    </rPh>
    <rPh sb="364" eb="367">
      <t>ショウヒゼイ</t>
    </rPh>
    <rPh sb="367" eb="369">
      <t>ゾウガク</t>
    </rPh>
    <rPh sb="385" eb="388">
      <t>ゼンネンド</t>
    </rPh>
    <rPh sb="398" eb="400">
      <t>ジョウショウ</t>
    </rPh>
    <phoneticPr fontId="17"/>
  </si>
  <si>
    <r>
      <t>　</t>
    </r>
    <r>
      <rPr>
        <sz val="11"/>
        <rFont val="ＭＳ ゴシック"/>
        <family val="3"/>
        <charset val="128"/>
      </rPr>
      <t>令和元年度の下水道使用料収入は，人口増加に伴う一般使用料の増加と消費税増税により2.3％増収となっています。経営指標は，汚水整備が概成しており新規の大型拡張整備が無いため改善傾向にあります。しかし，経営状況は依然として厳しいままであり，平成30年度より一般会計繰入基準の高資本費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　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1" eb="3">
      <t>レイワ</t>
    </rPh>
    <rPh sb="3" eb="4">
      <t>モト</t>
    </rPh>
    <rPh sb="33" eb="36">
      <t>ショウヒゼイ</t>
    </rPh>
    <rPh sb="45" eb="46">
      <t>ゾウ</t>
    </rPh>
    <rPh sb="88" eb="90">
      <t>ケイコウ</t>
    </rPh>
    <rPh sb="100" eb="102">
      <t>ケイエイ</t>
    </rPh>
    <rPh sb="102" eb="104">
      <t>ジョウキョウ</t>
    </rPh>
    <rPh sb="105" eb="107">
      <t>イゼン</t>
    </rPh>
    <rPh sb="110" eb="111">
      <t>キビ</t>
    </rPh>
    <rPh sb="119" eb="121">
      <t>ヘイセイ</t>
    </rPh>
    <rPh sb="123" eb="125">
      <t>ネンド</t>
    </rPh>
    <rPh sb="127" eb="129">
      <t>イッパン</t>
    </rPh>
    <rPh sb="129" eb="131">
      <t>カイケイ</t>
    </rPh>
    <rPh sb="131" eb="133">
      <t>クリイレ</t>
    </rPh>
    <rPh sb="133" eb="135">
      <t>キジュン</t>
    </rPh>
    <rPh sb="136" eb="139">
      <t>コウシホン</t>
    </rPh>
    <rPh sb="139" eb="140">
      <t>ヒ</t>
    </rPh>
    <rPh sb="140" eb="142">
      <t>タイサク</t>
    </rPh>
    <rPh sb="143" eb="144">
      <t>ヨウ</t>
    </rPh>
    <rPh sb="146" eb="148">
      <t>ケイヒ</t>
    </rPh>
    <rPh sb="152" eb="154">
      <t>テキヨウ</t>
    </rPh>
    <rPh sb="154" eb="156">
      <t>ジョガイ</t>
    </rPh>
    <rPh sb="163" eb="165">
      <t>コンゴ</t>
    </rPh>
    <rPh sb="165" eb="167">
      <t>イッソウ</t>
    </rPh>
    <rPh sb="168" eb="170">
      <t>ケイヒ</t>
    </rPh>
    <rPh sb="170" eb="172">
      <t>セツゲン</t>
    </rPh>
    <rPh sb="173" eb="176">
      <t>ゲスイドウ</t>
    </rPh>
    <rPh sb="176" eb="179">
      <t>シヨウリョウ</t>
    </rPh>
    <rPh sb="179" eb="180">
      <t>キン</t>
    </rPh>
    <rPh sb="180" eb="182">
      <t>カイテイ</t>
    </rPh>
    <rPh sb="187" eb="189">
      <t>ケントウ</t>
    </rPh>
    <rPh sb="190" eb="192">
      <t>ヒツヨウ</t>
    </rPh>
    <rPh sb="200" eb="203">
      <t>スイセンカ</t>
    </rPh>
    <rPh sb="203" eb="204">
      <t>リツ</t>
    </rPh>
    <rPh sb="205" eb="207">
      <t>ルイジ</t>
    </rPh>
    <rPh sb="207" eb="209">
      <t>ダンタイ</t>
    </rPh>
    <rPh sb="209" eb="211">
      <t>ヘイキン</t>
    </rPh>
    <rPh sb="211" eb="212">
      <t>アタイ</t>
    </rPh>
    <rPh sb="213" eb="215">
      <t>ウワマワ</t>
    </rPh>
    <rPh sb="222" eb="223">
      <t>ノ</t>
    </rPh>
    <rPh sb="225" eb="226">
      <t>ユル</t>
    </rPh>
    <rPh sb="244" eb="246">
      <t>ケイゾク</t>
    </rPh>
    <rPh sb="316" eb="318">
      <t>コンゴ</t>
    </rPh>
    <rPh sb="347" eb="349">
      <t>イコウ</t>
    </rPh>
    <rPh sb="350" eb="352">
      <t>ソクシン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</si>
</sst>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0.32</c:v>
                </c:pt>
                <c:pt idx="2">
                  <c:v>0.01</c:v>
                </c:pt>
                <c:pt idx="3" formatCode="#,##0.00;&quot;△&quot;#,##0.00">
                  <c:v>0</c:v>
                </c:pt>
                <c:pt idx="4" formatCode="#,##0.00;&quot;△&quot;#,##0.00">
                  <c:v>0</c:v>
                </c:pt>
              </c:numCache>
            </c:numRef>
          </c:val>
          <c:extLst>
            <c:ext xmlns:c16="http://schemas.microsoft.com/office/drawing/2014/chart" uri="{C3380CC4-5D6E-409C-BE32-E72D297353CC}">
              <c16:uniqueId val="{00000000-5E83-4896-81DC-845677FE90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0.28999999999999998</c:v>
                </c:pt>
                <c:pt idx="4">
                  <c:v>0.13</c:v>
                </c:pt>
              </c:numCache>
            </c:numRef>
          </c:val>
          <c:smooth val="0"/>
          <c:extLst>
            <c:ext xmlns:c16="http://schemas.microsoft.com/office/drawing/2014/chart" uri="{C3380CC4-5D6E-409C-BE32-E72D297353CC}">
              <c16:uniqueId val="{00000001-5E83-4896-81DC-845677FE90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8-4A6B-88A1-64A5BE97C2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55.46</c:v>
                </c:pt>
                <c:pt idx="4">
                  <c:v>55.73</c:v>
                </c:pt>
              </c:numCache>
            </c:numRef>
          </c:val>
          <c:smooth val="0"/>
          <c:extLst>
            <c:ext xmlns:c16="http://schemas.microsoft.com/office/drawing/2014/chart" uri="{C3380CC4-5D6E-409C-BE32-E72D297353CC}">
              <c16:uniqueId val="{00000001-7E18-4A6B-88A1-64A5BE97C2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92.32</c:v>
                </c:pt>
                <c:pt idx="1">
                  <c:v>92.79</c:v>
                </c:pt>
                <c:pt idx="2">
                  <c:v>94.39</c:v>
                </c:pt>
                <c:pt idx="3">
                  <c:v>95.36</c:v>
                </c:pt>
                <c:pt idx="4">
                  <c:v>97.31</c:v>
                </c:pt>
              </c:numCache>
            </c:numRef>
          </c:val>
          <c:extLst>
            <c:ext xmlns:c16="http://schemas.microsoft.com/office/drawing/2014/chart" uri="{C3380CC4-5D6E-409C-BE32-E72D297353CC}">
              <c16:uniqueId val="{00000000-C606-44B8-9712-C341A48398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92.45</c:v>
                </c:pt>
                <c:pt idx="4">
                  <c:v>92.45</c:v>
                </c:pt>
              </c:numCache>
            </c:numRef>
          </c:val>
          <c:smooth val="0"/>
          <c:extLst>
            <c:ext xmlns:c16="http://schemas.microsoft.com/office/drawing/2014/chart" uri="{C3380CC4-5D6E-409C-BE32-E72D297353CC}">
              <c16:uniqueId val="{00000001-C606-44B8-9712-C341A48398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59.58</c:v>
                </c:pt>
                <c:pt idx="1">
                  <c:v>68.62</c:v>
                </c:pt>
                <c:pt idx="2">
                  <c:v>73.27</c:v>
                </c:pt>
                <c:pt idx="3">
                  <c:v>76.099999999999994</c:v>
                </c:pt>
                <c:pt idx="4">
                  <c:v>74.39</c:v>
                </c:pt>
              </c:numCache>
            </c:numRef>
          </c:val>
          <c:extLst>
            <c:ext xmlns:c16="http://schemas.microsoft.com/office/drawing/2014/chart" uri="{C3380CC4-5D6E-409C-BE32-E72D297353CC}">
              <c16:uniqueId val="{00000000-905A-40B8-A7D7-237C4E79DB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A-40B8-A7D7-237C4E79DB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2-49B5-8D31-E12754F493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2-49B5-8D31-E12754F493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3-423F-8707-10E49235F9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3-423F-8707-10E49235F9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A-4210-BAF9-581D6A79CA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A-4210-BAF9-581D6A79CA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C-4014-ABB8-E7E28D23EB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C-4014-ABB8-E7E28D23EB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1275.5899999999999</c:v>
                </c:pt>
                <c:pt idx="1">
                  <c:v>1108.82</c:v>
                </c:pt>
                <c:pt idx="2">
                  <c:v>1675.12</c:v>
                </c:pt>
                <c:pt idx="3">
                  <c:v>1626.23</c:v>
                </c:pt>
                <c:pt idx="4">
                  <c:v>1505.54</c:v>
                </c:pt>
              </c:numCache>
            </c:numRef>
          </c:val>
          <c:extLst>
            <c:ext xmlns:c16="http://schemas.microsoft.com/office/drawing/2014/chart" uri="{C3380CC4-5D6E-409C-BE32-E72D297353CC}">
              <c16:uniqueId val="{00000000-360B-462C-B5D6-786E10D7E1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978.87</c:v>
                </c:pt>
                <c:pt idx="4">
                  <c:v>917.44</c:v>
                </c:pt>
              </c:numCache>
            </c:numRef>
          </c:val>
          <c:smooth val="0"/>
          <c:extLst>
            <c:ext xmlns:c16="http://schemas.microsoft.com/office/drawing/2014/chart" uri="{C3380CC4-5D6E-409C-BE32-E72D297353CC}">
              <c16:uniqueId val="{00000001-360B-462C-B5D6-786E10D7E1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74.73</c:v>
                </c:pt>
                <c:pt idx="1">
                  <c:v>99.48</c:v>
                </c:pt>
                <c:pt idx="2">
                  <c:v>100</c:v>
                </c:pt>
                <c:pt idx="3">
                  <c:v>100</c:v>
                </c:pt>
                <c:pt idx="4">
                  <c:v>100</c:v>
                </c:pt>
              </c:numCache>
            </c:numRef>
          </c:val>
          <c:extLst>
            <c:ext xmlns:c16="http://schemas.microsoft.com/office/drawing/2014/chart" uri="{C3380CC4-5D6E-409C-BE32-E72D297353CC}">
              <c16:uniqueId val="{00000000-C14E-4C8C-AB48-B9D9053ADE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85.9</c:v>
                </c:pt>
                <c:pt idx="4">
                  <c:v>85.34</c:v>
                </c:pt>
              </c:numCache>
            </c:numRef>
          </c:val>
          <c:smooth val="0"/>
          <c:extLst>
            <c:ext xmlns:c16="http://schemas.microsoft.com/office/drawing/2014/chart" uri="{C3380CC4-5D6E-409C-BE32-E72D297353CC}">
              <c16:uniqueId val="{00000001-C14E-4C8C-AB48-B9D9053ADE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231.14</c:v>
                </c:pt>
                <c:pt idx="1">
                  <c:v>166.73</c:v>
                </c:pt>
                <c:pt idx="2">
                  <c:v>164.36</c:v>
                </c:pt>
                <c:pt idx="3">
                  <c:v>161.29</c:v>
                </c:pt>
                <c:pt idx="4">
                  <c:v>162.63999999999999</c:v>
                </c:pt>
              </c:numCache>
            </c:numRef>
          </c:val>
          <c:extLst>
            <c:ext xmlns:c16="http://schemas.microsoft.com/office/drawing/2014/chart" uri="{C3380CC4-5D6E-409C-BE32-E72D297353CC}">
              <c16:uniqueId val="{00000000-B362-40F2-9EB4-578C50E002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148.41999999999999</c:v>
                </c:pt>
                <c:pt idx="4">
                  <c:v>149.27000000000001</c:v>
                </c:pt>
              </c:numCache>
            </c:numRef>
          </c:val>
          <c:smooth val="0"/>
          <c:extLst>
            <c:ext xmlns:c16="http://schemas.microsoft.com/office/drawing/2014/chart" uri="{C3380CC4-5D6E-409C-BE32-E72D297353CC}">
              <c16:uniqueId val="{00000001-B362-40F2-9EB4-578C50E002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広島県　海田町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30167</v>
      </c>
      <c r="AM8" s="75"/>
      <c r="AN8" s="75"/>
      <c r="AO8" s="75"/>
      <c r="AP8" s="75"/>
      <c r="AQ8" s="75"/>
      <c r="AR8" s="75"/>
      <c r="AS8" s="75"/>
      <c r="AT8" s="74">
        <f>データ!T6</f>
        <v>13.79</v>
      </c>
      <c r="AU8" s="74"/>
      <c r="AV8" s="74"/>
      <c r="AW8" s="74"/>
      <c r="AX8" s="74"/>
      <c r="AY8" s="74"/>
      <c r="AZ8" s="74"/>
      <c r="BA8" s="74"/>
      <c r="BB8" s="74">
        <f>データ!U6</f>
        <v>2187.6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98.72</v>
      </c>
      <c r="Q10" s="74"/>
      <c r="R10" s="74"/>
      <c r="S10" s="74"/>
      <c r="T10" s="74"/>
      <c r="U10" s="74"/>
      <c r="V10" s="74"/>
      <c r="W10" s="74">
        <f>データ!Q6</f>
        <v>94.82</v>
      </c>
      <c r="X10" s="74"/>
      <c r="Y10" s="74"/>
      <c r="Z10" s="74"/>
      <c r="AA10" s="74"/>
      <c r="AB10" s="74"/>
      <c r="AC10" s="74"/>
      <c r="AD10" s="75">
        <f>データ!R6</f>
        <v>2178</v>
      </c>
      <c r="AE10" s="75"/>
      <c r="AF10" s="75"/>
      <c r="AG10" s="75"/>
      <c r="AH10" s="75"/>
      <c r="AI10" s="75"/>
      <c r="AJ10" s="75"/>
      <c r="AK10" s="2"/>
      <c r="AL10" s="75">
        <f>データ!V6</f>
        <v>29713</v>
      </c>
      <c r="AM10" s="75"/>
      <c r="AN10" s="75"/>
      <c r="AO10" s="75"/>
      <c r="AP10" s="75"/>
      <c r="AQ10" s="75"/>
      <c r="AR10" s="75"/>
      <c r="AS10" s="75"/>
      <c r="AT10" s="74">
        <f>データ!W6</f>
        <v>4.74</v>
      </c>
      <c r="AU10" s="74"/>
      <c r="AV10" s="74"/>
      <c r="AW10" s="74"/>
      <c r="AX10" s="74"/>
      <c r="AY10" s="74"/>
      <c r="AZ10" s="74"/>
      <c r="BA10" s="74"/>
      <c r="BB10" s="74">
        <f>データ!X6</f>
        <v>6268.57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30"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30"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SwJjpQ1QSJqfaM+rr4+ofaQpWjcPcRRFWQfFMj365ZqQbHOIk/9nbcZXYw7S3a3UguUb3YMwgHf1vfjNB0xM7A==" saltValue="lLlXDv4mDjw8rC7LV5kJ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343048</v>
      </c>
      <c r="D6" s="33">
        <f t="shared" si="3"/>
        <v>47</v>
      </c>
      <c r="E6" s="33">
        <f t="shared" si="3"/>
        <v>17</v>
      </c>
      <c r="F6" s="33">
        <f t="shared" si="3"/>
        <v>1</v>
      </c>
      <c r="G6" s="33">
        <f t="shared" si="3"/>
        <v>0</v>
      </c>
      <c r="H6" s="33" t="str">
        <f t="shared" si="3"/>
        <v>広島県　海田町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98.72</v>
      </c>
      <c r="Q6" s="34">
        <f t="shared" si="3"/>
        <v>94.82</v>
      </c>
      <c r="R6" s="34">
        <f t="shared" si="3"/>
        <v>2178</v>
      </c>
      <c r="S6" s="34">
        <f t="shared" si="3"/>
        <v>30167</v>
      </c>
      <c r="T6" s="34">
        <f t="shared" si="3"/>
        <v>13.79</v>
      </c>
      <c r="U6" s="34">
        <f t="shared" si="3"/>
        <v>2187.6</v>
      </c>
      <c r="V6" s="34">
        <f t="shared" si="3"/>
        <v>29713</v>
      </c>
      <c r="W6" s="34">
        <f t="shared" si="3"/>
        <v>4.74</v>
      </c>
      <c r="X6" s="34">
        <f t="shared" si="3"/>
        <v>6268.57</v>
      </c>
      <c r="Y6" s="35">
        <f>IF(Y7="",NA(),Y7)</f>
        <v>59.58</v>
      </c>
      <c r="Z6" s="35">
        <f t="shared" ref="Z6:AH6" si="4">IF(Z7="",NA(),Z7)</f>
        <v>68.62</v>
      </c>
      <c r="AA6" s="35">
        <f t="shared" si="4"/>
        <v>73.27</v>
      </c>
      <c r="AB6" s="35">
        <f t="shared" si="4"/>
        <v>76.099999999999994</v>
      </c>
      <c r="AC6" s="35">
        <f t="shared" si="4"/>
        <v>74.39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1275.5899999999999</v>
      </c>
      <c r="BG6" s="35">
        <f t="shared" ref="BG6:BO6" si="7">IF(BG7="",NA(),BG7)</f>
        <v>1108.82</v>
      </c>
      <c r="BH6" s="35">
        <f t="shared" si="7"/>
        <v>1675.12</v>
      </c>
      <c r="BI6" s="35">
        <f t="shared" si="7"/>
        <v>1626.23</v>
      </c>
      <c r="BJ6" s="35">
        <f t="shared" si="7"/>
        <v>1505.54</v>
      </c>
      <c r="BK6" s="35">
        <f t="shared" si="7"/>
        <v>1018.27</v>
      </c>
      <c r="BL6" s="35">
        <f t="shared" si="7"/>
        <v>1120.55</v>
      </c>
      <c r="BM6" s="35">
        <f t="shared" si="7"/>
        <v>855.79</v>
      </c>
      <c r="BN6" s="35">
        <f t="shared" si="7"/>
        <v>978.87</v>
      </c>
      <c r="BO6" s="35">
        <f t="shared" si="7"/>
        <v>917.44</v>
      </c>
      <c r="BP6" s="34" t="str">
        <f>IF(BP7="","",IF(BP7="-","【-】","【"&amp;SUBSTITUTE(TEXT(BP7,"#,##0.00"),"-","△")&amp;"】"))</f>
        <v>【682.51】</v>
      </c>
      <c r="BQ6" s="35">
        <f>IF(BQ7="",NA(),BQ7)</f>
        <v>74.73</v>
      </c>
      <c r="BR6" s="35">
        <f t="shared" ref="BR6:BZ6" si="8">IF(BR7="",NA(),BR7)</f>
        <v>99.48</v>
      </c>
      <c r="BS6" s="35">
        <f t="shared" si="8"/>
        <v>100</v>
      </c>
      <c r="BT6" s="35">
        <f t="shared" si="8"/>
        <v>100</v>
      </c>
      <c r="BU6" s="35">
        <f t="shared" si="8"/>
        <v>100</v>
      </c>
      <c r="BV6" s="35">
        <f t="shared" si="8"/>
        <v>71.569999999999993</v>
      </c>
      <c r="BW6" s="35">
        <f t="shared" si="8"/>
        <v>73.28</v>
      </c>
      <c r="BX6" s="35">
        <f t="shared" si="8"/>
        <v>82.82</v>
      </c>
      <c r="BY6" s="35">
        <f t="shared" si="8"/>
        <v>85.9</v>
      </c>
      <c r="BZ6" s="35">
        <f t="shared" si="8"/>
        <v>85.34</v>
      </c>
      <c r="CA6" s="34" t="str">
        <f>IF(CA7="","",IF(CA7="-","【-】","【"&amp;SUBSTITUTE(TEXT(CA7,"#,##0.00"),"-","△")&amp;"】"))</f>
        <v>【100.34】</v>
      </c>
      <c r="CB6" s="35">
        <f>IF(CB7="",NA(),CB7)</f>
        <v>231.14</v>
      </c>
      <c r="CC6" s="35">
        <f t="shared" ref="CC6:CK6" si="9">IF(CC7="",NA(),CC7)</f>
        <v>166.73</v>
      </c>
      <c r="CD6" s="35">
        <f t="shared" si="9"/>
        <v>164.36</v>
      </c>
      <c r="CE6" s="35">
        <f t="shared" si="9"/>
        <v>161.29</v>
      </c>
      <c r="CF6" s="35">
        <f t="shared" si="9"/>
        <v>162.63999999999999</v>
      </c>
      <c r="CG6" s="35">
        <f t="shared" si="9"/>
        <v>195.88</v>
      </c>
      <c r="CH6" s="35">
        <f t="shared" si="9"/>
        <v>193.1</v>
      </c>
      <c r="CI6" s="35">
        <f t="shared" si="9"/>
        <v>165.76</v>
      </c>
      <c r="CJ6" s="35">
        <f t="shared" si="9"/>
        <v>148.41999999999999</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49.75</v>
      </c>
      <c r="CS6" s="35">
        <f t="shared" si="10"/>
        <v>51.05</v>
      </c>
      <c r="CT6" s="35">
        <f t="shared" si="10"/>
        <v>50.12</v>
      </c>
      <c r="CU6" s="35">
        <f t="shared" si="10"/>
        <v>55.46</v>
      </c>
      <c r="CV6" s="35">
        <f t="shared" si="10"/>
        <v>55.73</v>
      </c>
      <c r="CW6" s="34" t="str">
        <f>IF(CW7="","",IF(CW7="-","【-】","【"&amp;SUBSTITUTE(TEXT(CW7,"#,##0.00"),"-","△")&amp;"】"))</f>
        <v>【59.64】</v>
      </c>
      <c r="CX6" s="35">
        <f>IF(CX7="",NA(),CX7)</f>
        <v>92.32</v>
      </c>
      <c r="CY6" s="35">
        <f t="shared" ref="CY6:DG6" si="11">IF(CY7="",NA(),CY7)</f>
        <v>92.79</v>
      </c>
      <c r="CZ6" s="35">
        <f t="shared" si="11"/>
        <v>94.39</v>
      </c>
      <c r="DA6" s="35">
        <f t="shared" si="11"/>
        <v>95.36</v>
      </c>
      <c r="DB6" s="35">
        <f t="shared" si="11"/>
        <v>97.31</v>
      </c>
      <c r="DC6" s="35">
        <f t="shared" si="11"/>
        <v>87.85</v>
      </c>
      <c r="DD6" s="35">
        <f t="shared" si="11"/>
        <v>87.52</v>
      </c>
      <c r="DE6" s="35">
        <f t="shared" si="11"/>
        <v>86.63</v>
      </c>
      <c r="DF6" s="35">
        <f t="shared" si="11"/>
        <v>92.45</v>
      </c>
      <c r="DG6" s="35">
        <f t="shared" si="11"/>
        <v>92.45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0.32</v>
      </c>
      <c r="EG6" s="35">
        <f t="shared" si="14"/>
        <v>0.01</v>
      </c>
      <c r="EH6" s="34">
        <f t="shared" si="14"/>
        <v>0</v>
      </c>
      <c r="EI6" s="34">
        <f t="shared" si="14"/>
        <v>0</v>
      </c>
      <c r="EJ6" s="35">
        <f t="shared" si="14"/>
        <v>0.16</v>
      </c>
      <c r="EK6" s="35">
        <f t="shared" si="14"/>
        <v>0.19</v>
      </c>
      <c r="EL6" s="35">
        <f t="shared" si="14"/>
        <v>0.16</v>
      </c>
      <c r="EM6" s="35">
        <f t="shared" si="14"/>
        <v>0.28999999999999998</v>
      </c>
      <c r="EN6" s="35">
        <f t="shared" si="14"/>
        <v>0.13</v>
      </c>
      <c r="EO6" s="34" t="str">
        <f>IF(EO7="","",IF(EO7="-","【-】","【"&amp;SUBSTITUTE(TEXT(EO7,"#,##0.00"),"-","△")&amp;"】"))</f>
        <v>【0.22】</v>
      </c>
    </row>
    <row r="7" spans="1:145" s="36" customFormat="1" x14ac:dyDescent="0.15">
      <c r="A7" s="28"/>
      <c r="B7" s="37">
        <v>2019</v>
      </c>
      <c r="C7" s="37">
        <v>343048</v>
      </c>
      <c r="D7" s="37">
        <v>47</v>
      </c>
      <c r="E7" s="37">
        <v>17</v>
      </c>
      <c r="F7" s="37">
        <v>1</v>
      </c>
      <c r="G7" s="37">
        <v>0</v>
      </c>
      <c r="H7" s="37" t="s">
        <v>99</v>
      </c>
      <c r="I7" s="37" t="s">
        <v>100</v>
      </c>
      <c r="J7" s="37" t="s">
        <v>101</v>
      </c>
      <c r="K7" s="37" t="s">
        <v>102</v>
      </c>
      <c r="L7" s="37" t="s">
        <v>103</v>
      </c>
      <c r="M7" s="37" t="s">
        <v>104</v>
      </c>
      <c r="N7" s="38" t="s">
        <v>105</v>
      </c>
      <c r="O7" s="38" t="s">
        <v>106</v>
      </c>
      <c r="P7" s="38">
        <v>98.72</v>
      </c>
      <c r="Q7" s="38">
        <v>94.82</v>
      </c>
      <c r="R7" s="38">
        <v>2178</v>
      </c>
      <c r="S7" s="38">
        <v>30167</v>
      </c>
      <c r="T7" s="38">
        <v>13.79</v>
      </c>
      <c r="U7" s="38">
        <v>2187.6</v>
      </c>
      <c r="V7" s="38">
        <v>29713</v>
      </c>
      <c r="W7" s="38">
        <v>4.74</v>
      </c>
      <c r="X7" s="38">
        <v>6268.57</v>
      </c>
      <c r="Y7" s="38">
        <v>59.58</v>
      </c>
      <c r="Z7" s="38">
        <v>68.62</v>
      </c>
      <c r="AA7" s="38">
        <v>73.27</v>
      </c>
      <c r="AB7" s="38">
        <v>76.099999999999994</v>
      </c>
      <c r="AC7" s="38">
        <v>74.39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1275.5899999999999</v>
      </c>
      <c r="BG7" s="38">
        <v>1108.82</v>
      </c>
      <c r="BH7" s="38">
        <v>1675.12</v>
      </c>
      <c r="BI7" s="38">
        <v>1626.23</v>
      </c>
      <c r="BJ7" s="38">
        <v>1505.54</v>
      </c>
      <c r="BK7" s="38">
        <v>1018.27</v>
      </c>
      <c r="BL7" s="38">
        <v>1120.55</v>
      </c>
      <c r="BM7" s="38">
        <v>855.79</v>
      </c>
      <c r="BN7" s="38">
        <v>978.87</v>
      </c>
      <c r="BO7" s="38">
        <v>917.44</v>
      </c>
      <c r="BP7" s="38">
        <v>682.51</v>
      </c>
      <c r="BQ7" s="38">
        <v>74.73</v>
      </c>
      <c r="BR7" s="38">
        <v>99.48</v>
      </c>
      <c r="BS7" s="38">
        <v>100</v>
      </c>
      <c r="BT7" s="38">
        <v>100</v>
      </c>
      <c r="BU7" s="38">
        <v>100</v>
      </c>
      <c r="BV7" s="38">
        <v>71.569999999999993</v>
      </c>
      <c r="BW7" s="38">
        <v>73.28</v>
      </c>
      <c r="BX7" s="38">
        <v>82.82</v>
      </c>
      <c r="BY7" s="38">
        <v>85.9</v>
      </c>
      <c r="BZ7" s="38">
        <v>85.34</v>
      </c>
      <c r="CA7" s="38">
        <v>100.34</v>
      </c>
      <c r="CB7" s="38">
        <v>231.14</v>
      </c>
      <c r="CC7" s="38">
        <v>166.73</v>
      </c>
      <c r="CD7" s="38">
        <v>164.36</v>
      </c>
      <c r="CE7" s="38">
        <v>161.29</v>
      </c>
      <c r="CF7" s="38">
        <v>162.63999999999999</v>
      </c>
      <c r="CG7" s="38">
        <v>195.88</v>
      </c>
      <c r="CH7" s="38">
        <v>193.1</v>
      </c>
      <c r="CI7" s="38">
        <v>165.76</v>
      </c>
      <c r="CJ7" s="38">
        <v>148.41999999999999</v>
      </c>
      <c r="CK7" s="38">
        <v>149.27000000000001</v>
      </c>
      <c r="CL7" s="38">
        <v>136.15</v>
      </c>
      <c r="CM7" s="38" t="s">
        <v>105</v>
      </c>
      <c r="CN7" s="38" t="s">
        <v>105</v>
      </c>
      <c r="CO7" s="38" t="s">
        <v>105</v>
      </c>
      <c r="CP7" s="38" t="s">
        <v>105</v>
      </c>
      <c r="CQ7" s="38" t="s">
        <v>105</v>
      </c>
      <c r="CR7" s="38">
        <v>49.75</v>
      </c>
      <c r="CS7" s="38">
        <v>51.05</v>
      </c>
      <c r="CT7" s="38">
        <v>50.12</v>
      </c>
      <c r="CU7" s="38">
        <v>55.46</v>
      </c>
      <c r="CV7" s="38">
        <v>55.73</v>
      </c>
      <c r="CW7" s="38">
        <v>59.64</v>
      </c>
      <c r="CX7" s="38">
        <v>92.32</v>
      </c>
      <c r="CY7" s="38">
        <v>92.79</v>
      </c>
      <c r="CZ7" s="38">
        <v>94.39</v>
      </c>
      <c r="DA7" s="38">
        <v>95.36</v>
      </c>
      <c r="DB7" s="38">
        <v>97.31</v>
      </c>
      <c r="DC7" s="38">
        <v>87.85</v>
      </c>
      <c r="DD7" s="38">
        <v>87.52</v>
      </c>
      <c r="DE7" s="38">
        <v>86.63</v>
      </c>
      <c r="DF7" s="38">
        <v>92.45</v>
      </c>
      <c r="DG7" s="38">
        <v>92.45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0.32</v>
      </c>
      <c r="EG7" s="38">
        <v>0.01</v>
      </c>
      <c r="EH7" s="38">
        <v>0</v>
      </c>
      <c r="EI7" s="38">
        <v>0</v>
      </c>
      <c r="EJ7" s="38">
        <v>0.16</v>
      </c>
      <c r="EK7" s="38">
        <v>0.19</v>
      </c>
      <c r="EL7" s="38">
        <v>0.16</v>
      </c>
      <c r="EM7" s="38">
        <v>0.28999999999999998</v>
      </c>
      <c r="EN7" s="38">
        <v>0.13</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2021-02-02T06:01:58Z</cp:lastPrinted>
  <dcterms:created xsi:type="dcterms:W3CDTF">2020-12-04T02:48:48Z</dcterms:created>
  <dcterms:modified xsi:type="dcterms:W3CDTF">2021-02-02T06:06:39Z</dcterms:modified>
  <cp:category/>
</cp:coreProperties>
</file>