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a-katou\Desktop\経営比較分析R6\"/>
    </mc:Choice>
  </mc:AlternateContent>
  <xr:revisionPtr revIDLastSave="0" documentId="8_{0205CCE0-A597-46A2-A54F-2DF5C943A0DA}" xr6:coauthVersionLast="47" xr6:coauthVersionMax="47" xr10:uidLastSave="{00000000-0000-0000-0000-000000000000}"/>
  <workbookProtection workbookAlgorithmName="SHA-512" workbookHashValue="gZULmV9Tjk35winW1pzRG9jEVXUyujd/XCBKxZ7COQkZKPcHw6KVgs0icLkc7enqZ56urB+ee8YbuNSvO/wNdg==" workbookSaltValue="8kZxWdYWwFXIHnX6yu/eF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F85" i="4"/>
  <c r="BB10" i="4"/>
  <c r="AT10" i="4"/>
  <c r="AL10" i="4"/>
  <c r="B10" i="4"/>
  <c r="AD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<sst xmlns="http://schemas.openxmlformats.org/spreadsheetml/2006/main" count="228" uniqueCount="113">
  <si>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</si>
  <si>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</si>
  <si>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</si>
  <si>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</si>
  <si>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</si>
  <si>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</si>
  <si>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</si>
  <si>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</si>
  <si>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</si>
  <si>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</si>
  <si>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</si>
  <si>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</si>
  <si>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</si>
  <si>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</si>
  <si>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</si>
  <si>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</si>
  <si>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</si>
  <si>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</si>
  <si>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</si>
  <si>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</si>
  <si>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</si>
  <si>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</si>
  <si>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</si>
  <si>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</si>
  <si>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</si>
  <si>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</si>
  <si>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</si>
  <si>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</si>
  <si>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</si>
  <si>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</si>
  <si>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</si>
  <si>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</si>
  <si>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</si>
  <si>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</si>
  <si>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</si>
  <si>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</si>
  <si>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</si>
  <si>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</si>
  <si>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</si>
  <si>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</si>
  <si>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</si>
  <si>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</si>
  <si>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</si>
  <si>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</si>
  <si>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</si>
  <si>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</si>
  <si>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</si>
  <si>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</si>
  <si>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</si>
  <si>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</si>
  <si>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</si>
  <si>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</si>
  <si>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</si>
  <si>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</si>
  <si>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</si>
  <si>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</si>
  <si>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</si>
  <si>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</si>
  <si>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</si>
  <si>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</si>
  <si>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</si>
  <si>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</si>
  <si>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</si>
  <si>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</si>
  <si>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</si>
  <si>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</si>
  <si>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</si>
  <si>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</si>
  <si>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</si>
  <si>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</si>
  <si>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</si>
  <si>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</si>
  <si>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</si>
  <si>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</si>
  <si>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</si>
  <si>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</si>
  <si>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</si>
  <si>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</si>
  <si>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</si>
  <si>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</si>
  <si>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</si>
  <si>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</si>
  <si>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</si>
  <si>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</si>
  <si>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</si>
  <si>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</si>
  <si>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</si>
  <si>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</si>
  <si>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</si>
  <si>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</si>
  <si>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</si>
  <si>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</si>
  <si>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</si>
  <si>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</si>
  <si>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</si>
  <si>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</si>
  <si>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</si>
  <si>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</si>
  <si>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</si>
  <si>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</si>
  <si>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</si>
  <si>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</si>
  <si>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</si>
  <si>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</si>
  <si>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</si>
  <si>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</si>
  <si>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</si>
  <si>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</si>
  <si>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</si>
  <si>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</si>
  <si>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全国平均や類似団体平均値と比較しても同水準となっています。
②管路経年化率
　管路更新の推進によって管路経年化率は全国や類似団体と比較し引き続き低い水準を維持していますが，年々増加傾向にあることが伺えます。
③管路更新率
　類似団体平均値を上回っていますが，数値の推移に関しては年度によって一貫性が無く，今後は費用の平準化も踏まえ，計画的かつ効率的な管路更新による老朽化対策が必要となります。</t>
    <rPh sb="32" eb="35">
      <t>ドウスイジュン</t>
    </rPh>
    <rPh sb="134" eb="135">
      <t>ウエ</t>
    </rPh>
    <phoneticPr fontId="4"/>
  </si>
  <si>
    <t>①経常収支比率
　経常費用の減少により数値は増加し，100％をかろうじて上回ったものの今後も数値の変動が見込まれ，段階的な料金改定の実施を予定しています。
②累積欠損比率
　累積欠損金は発生しておりません。
③流動比率
　指標は200％以上となっているため，支払能力は確保できているものの，類似団体平均値を下回っており，経営改善を図っていく必要があります。
④企業債残高対給水収益比率
　引き続き類似団体と比較しても低い水準で推移しています。
⑤料金回収率
　給水原価の減少と供給単価の増加により，数値は増加したももの依然として平均値を下回る水準での回収率となっています。
⑥給水原価
　事業費用の減少により，前年度に比べ減少し，引き続き全国平均値や類似団体と比較しても低い水準で推移しています。
⑦施設利用率
　浄水工程を見直し，塩素消毒のみによる給水を取りやめたため，類似団体と同じ水準となりました。
⑧有収率
　引き続き全国平均値や類似団体と比較しても高い水準で推移しています。</t>
    <rPh sb="14" eb="16">
      <t>ゲンショウ</t>
    </rPh>
    <rPh sb="22" eb="24">
      <t>ゾウカ</t>
    </rPh>
    <rPh sb="36" eb="38">
      <t>ウワマワ</t>
    </rPh>
    <rPh sb="235" eb="237">
      <t>ゲンショウ</t>
    </rPh>
    <rPh sb="238" eb="242">
      <t>キョウキュウタンカ</t>
    </rPh>
    <rPh sb="243" eb="245">
      <t>ゾウカ</t>
    </rPh>
    <rPh sb="249" eb="251">
      <t>スウチ</t>
    </rPh>
    <rPh sb="252" eb="254">
      <t>ゾウカ</t>
    </rPh>
    <rPh sb="259" eb="261">
      <t>イゼン</t>
    </rPh>
    <rPh sb="299" eb="301">
      <t>ゲンショウ</t>
    </rPh>
    <rPh sb="311" eb="313">
      <t>ゲンショウ</t>
    </rPh>
    <rPh sb="359" eb="361">
      <t>コウテイ</t>
    </rPh>
    <rPh sb="362" eb="364">
      <t>ミナオ</t>
    </rPh>
    <rPh sb="366" eb="370">
      <t>エンソショウドク</t>
    </rPh>
    <rPh sb="375" eb="377">
      <t>キュウスイ</t>
    </rPh>
    <rPh sb="378" eb="379">
      <t>ト</t>
    </rPh>
    <rPh sb="386" eb="388">
      <t>ルイジ</t>
    </rPh>
    <rPh sb="388" eb="390">
      <t>ダンタイ</t>
    </rPh>
    <rPh sb="391" eb="392">
      <t>オナ</t>
    </rPh>
    <rPh sb="393" eb="395">
      <t>スイジュン</t>
    </rPh>
    <phoneticPr fontId="4"/>
  </si>
  <si>
    <t>　かろうじて黒字経営となったものの，引き続き有収水量の伸びに鈍化が伺え，事業安定の継続，将来に向けた更新費用確保のため，令和８年４月に料金改定を実施し，今後も段階的な改定を検討しています。
　また，老朽化管路の更新等に対し，効率的な更新計画の設計に取り組んでまいります。</t>
    <rPh sb="6" eb="8">
      <t>クロジ</t>
    </rPh>
    <rPh sb="18" eb="19">
      <t>ヒ</t>
    </rPh>
    <rPh sb="20" eb="21">
      <t>ツヅ</t>
    </rPh>
    <rPh sb="60" eb="62">
      <t>レイワ</t>
    </rPh>
    <rPh sb="63" eb="64">
      <t>ネン</t>
    </rPh>
    <rPh sb="65" eb="66">
      <t>ガツ</t>
    </rPh>
    <rPh sb="67" eb="71">
      <t>リョウキンカイテイ</t>
    </rPh>
    <rPh sb="72" eb="7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</si>
</sst>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0.67</c:v>
                </c:pt>
                <c:pt idx="1">
                  <c:v>0.41</c:v>
                </c:pt>
                <c:pt idx="2">
                  <c:v>0.67</c:v>
                </c:pt>
                <c:pt idx="3">
                  <c:v>0.43</c:v>
                </c:pt>
                <c:pt idx="4">
                  <c:v>1.18</c:v>
                </c:pt>
              </c:numCache>
            </c:numRef>
          </c:val>
          <c:extLst>
            <c:ext xmlns:c16="http://schemas.microsoft.com/office/drawing/2014/chart" uri="{C3380CC4-5D6E-409C-BE32-E72D297353CC}">
              <c16:uniqueId val="{00000000-8F16-4456-B770-0CD010687C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8F16-4456-B770-0CD010687C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51.59</c:v>
                </c:pt>
                <c:pt idx="1">
                  <c:v>40.700000000000003</c:v>
                </c:pt>
                <c:pt idx="2">
                  <c:v>51.36</c:v>
                </c:pt>
                <c:pt idx="3">
                  <c:v>39.700000000000003</c:v>
                </c:pt>
                <c:pt idx="4">
                  <c:v>64.52</c:v>
                </c:pt>
              </c:numCache>
            </c:numRef>
          </c:val>
          <c:extLst>
            <c:ext xmlns:c16="http://schemas.microsoft.com/office/drawing/2014/chart" uri="{C3380CC4-5D6E-409C-BE32-E72D297353CC}">
              <c16:uniqueId val="{00000000-E5B6-4D76-9E40-AF6B1A97328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E5B6-4D76-9E40-AF6B1A97328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93.02</c:v>
                </c:pt>
                <c:pt idx="1">
                  <c:v>91.15</c:v>
                </c:pt>
                <c:pt idx="2">
                  <c:v>90.79</c:v>
                </c:pt>
                <c:pt idx="3">
                  <c:v>90.81</c:v>
                </c:pt>
                <c:pt idx="4">
                  <c:v>91.66</c:v>
                </c:pt>
              </c:numCache>
            </c:numRef>
          </c:val>
          <c:extLst>
            <c:ext xmlns:c16="http://schemas.microsoft.com/office/drawing/2014/chart" uri="{C3380CC4-5D6E-409C-BE32-E72D297353CC}">
              <c16:uniqueId val="{00000000-C0D7-4B60-906A-958A9ADF8A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C0D7-4B60-906A-958A9ADF8A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119.24</c:v>
                </c:pt>
                <c:pt idx="1">
                  <c:v>107.31</c:v>
                </c:pt>
                <c:pt idx="2">
                  <c:v>109.03</c:v>
                </c:pt>
                <c:pt idx="3">
                  <c:v>94.14</c:v>
                </c:pt>
                <c:pt idx="4">
                  <c:v>100.11</c:v>
                </c:pt>
              </c:numCache>
            </c:numRef>
          </c:val>
          <c:extLst>
            <c:ext xmlns:c16="http://schemas.microsoft.com/office/drawing/2014/chart" uri="{C3380CC4-5D6E-409C-BE32-E72D297353CC}">
              <c16:uniqueId val="{00000000-BC0C-4E02-877B-370C0D2DFDF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BC0C-4E02-877B-370C0D2DFDF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52.93</c:v>
                </c:pt>
                <c:pt idx="1">
                  <c:v>52.02</c:v>
                </c:pt>
                <c:pt idx="2">
                  <c:v>52.69</c:v>
                </c:pt>
                <c:pt idx="3">
                  <c:v>51.39</c:v>
                </c:pt>
                <c:pt idx="4">
                  <c:v>52.45</c:v>
                </c:pt>
              </c:numCache>
            </c:numRef>
          </c:val>
          <c:extLst>
            <c:ext xmlns:c16="http://schemas.microsoft.com/office/drawing/2014/chart" uri="{C3380CC4-5D6E-409C-BE32-E72D297353CC}">
              <c16:uniqueId val="{00000000-D4D8-4D61-9018-BE08F1E5F6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4D8-4D61-9018-BE08F1E5F6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14.16</c:v>
                </c:pt>
                <c:pt idx="1">
                  <c:v>15.28</c:v>
                </c:pt>
                <c:pt idx="2">
                  <c:v>15.89</c:v>
                </c:pt>
                <c:pt idx="3">
                  <c:v>16.920000000000002</c:v>
                </c:pt>
                <c:pt idx="4">
                  <c:v>18.690000000000001</c:v>
                </c:pt>
              </c:numCache>
            </c:numRef>
          </c:val>
          <c:extLst>
            <c:ext xmlns:c16="http://schemas.microsoft.com/office/drawing/2014/chart" uri="{C3380CC4-5D6E-409C-BE32-E72D297353CC}">
              <c16:uniqueId val="{00000000-6398-4AB4-A863-AFD7AB5030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398-4AB4-A863-AFD7AB5030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46-4DF1-9A0B-FF52FB513FC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3746-4DF1-9A0B-FF52FB513FC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475.77</c:v>
                </c:pt>
                <c:pt idx="1">
                  <c:v>399.96</c:v>
                </c:pt>
                <c:pt idx="2">
                  <c:v>477.91</c:v>
                </c:pt>
                <c:pt idx="3">
                  <c:v>235.61</c:v>
                </c:pt>
                <c:pt idx="4">
                  <c:v>234.34</c:v>
                </c:pt>
              </c:numCache>
            </c:numRef>
          </c:val>
          <c:extLst>
            <c:ext xmlns:c16="http://schemas.microsoft.com/office/drawing/2014/chart" uri="{C3380CC4-5D6E-409C-BE32-E72D297353CC}">
              <c16:uniqueId val="{00000000-DB1A-42E9-B23C-40AD6FC06E0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DB1A-42E9-B23C-40AD6FC06E0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211.64</c:v>
                </c:pt>
                <c:pt idx="1">
                  <c:v>241.17</c:v>
                </c:pt>
                <c:pt idx="2">
                  <c:v>262.26</c:v>
                </c:pt>
                <c:pt idx="3">
                  <c:v>273.61</c:v>
                </c:pt>
                <c:pt idx="4">
                  <c:v>276.87</c:v>
                </c:pt>
              </c:numCache>
            </c:numRef>
          </c:val>
          <c:extLst>
            <c:ext xmlns:c16="http://schemas.microsoft.com/office/drawing/2014/chart" uri="{C3380CC4-5D6E-409C-BE32-E72D297353CC}">
              <c16:uniqueId val="{00000000-B595-4219-B2B9-2B91D2832FE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B595-4219-B2B9-2B91D2832FE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107.45</c:v>
                </c:pt>
                <c:pt idx="1">
                  <c:v>97.06</c:v>
                </c:pt>
                <c:pt idx="2">
                  <c:v>98.66</c:v>
                </c:pt>
                <c:pt idx="3">
                  <c:v>83.38</c:v>
                </c:pt>
                <c:pt idx="4">
                  <c:v>89.01</c:v>
                </c:pt>
              </c:numCache>
            </c:numRef>
          </c:val>
          <c:extLst>
            <c:ext xmlns:c16="http://schemas.microsoft.com/office/drawing/2014/chart" uri="{C3380CC4-5D6E-409C-BE32-E72D297353CC}">
              <c16:uniqueId val="{00000000-E98E-485A-90AD-E7F275ED14C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E98E-485A-90AD-E7F275ED14C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109.24</c:v>
                </c:pt>
                <c:pt idx="1">
                  <c:v>139.72999999999999</c:v>
                </c:pt>
                <c:pt idx="2">
                  <c:v>137.15</c:v>
                </c:pt>
                <c:pt idx="3">
                  <c:v>161.9</c:v>
                </c:pt>
                <c:pt idx="4">
                  <c:v>151.87</c:v>
                </c:pt>
              </c:numCache>
            </c:numRef>
          </c:val>
          <c:extLst>
            <c:ext xmlns:c16="http://schemas.microsoft.com/office/drawing/2014/chart" uri="{C3380CC4-5D6E-409C-BE32-E72D297353CC}">
              <c16:uniqueId val="{00000000-B6B9-4AF5-9F43-850F5865432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B6B9-4AF5-9F43-850F5865432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I70" sqref="BI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広島県　海田町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30810</v>
      </c>
      <c r="AM8" s="44"/>
      <c r="AN8" s="44"/>
      <c r="AO8" s="44"/>
      <c r="AP8" s="44"/>
      <c r="AQ8" s="44"/>
      <c r="AR8" s="44"/>
      <c r="AS8" s="44"/>
      <c r="AT8" s="45">
        <f>データ!$S$6</f>
        <v>13.79</v>
      </c>
      <c r="AU8" s="46"/>
      <c r="AV8" s="46"/>
      <c r="AW8" s="46"/>
      <c r="AX8" s="46"/>
      <c r="AY8" s="46"/>
      <c r="AZ8" s="46"/>
      <c r="BA8" s="46"/>
      <c r="BB8" s="47">
        <f>データ!$T$6</f>
        <v>2234.23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68.78</v>
      </c>
      <c r="J10" s="46"/>
      <c r="K10" s="46"/>
      <c r="L10" s="46"/>
      <c r="M10" s="46"/>
      <c r="N10" s="46"/>
      <c r="O10" s="80"/>
      <c r="P10" s="47">
        <f>データ!$P$6</f>
        <v>99.38</v>
      </c>
      <c r="Q10" s="47"/>
      <c r="R10" s="47"/>
      <c r="S10" s="47"/>
      <c r="T10" s="47"/>
      <c r="U10" s="47"/>
      <c r="V10" s="47"/>
      <c r="W10" s="44">
        <f>データ!$Q$6</f>
        <v>2443</v>
      </c>
      <c r="X10" s="44"/>
      <c r="Y10" s="44"/>
      <c r="Z10" s="44"/>
      <c r="AA10" s="44"/>
      <c r="AB10" s="44"/>
      <c r="AC10" s="44"/>
      <c r="AD10" s="2"/>
      <c r="AE10" s="2"/>
      <c r="AF10" s="2"/>
      <c r="AG10" s="2"/>
      <c r="AH10" s="2"/>
      <c r="AI10" s="2"/>
      <c r="AJ10" s="2"/>
      <c r="AK10" s="2"/>
      <c r="AL10" s="44">
        <f>データ!$U$6</f>
        <v>30529</v>
      </c>
      <c r="AM10" s="44"/>
      <c r="AN10" s="44"/>
      <c r="AO10" s="44"/>
      <c r="AP10" s="44"/>
      <c r="AQ10" s="44"/>
      <c r="AR10" s="44"/>
      <c r="AS10" s="44"/>
      <c r="AT10" s="45">
        <f>データ!$V$6</f>
        <v>5.46</v>
      </c>
      <c r="AU10" s="46"/>
      <c r="AV10" s="46"/>
      <c r="AW10" s="46"/>
      <c r="AX10" s="46"/>
      <c r="AY10" s="46"/>
      <c r="AZ10" s="46"/>
      <c r="BA10" s="46"/>
      <c r="BB10" s="47">
        <f>データ!$W$6</f>
        <v>5591.39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kESPEPya01KW8BOQkDyrHA+lh8JJmdoRJRTm0Sel2yOnE3ZCMeFX9xHu4vdhSqsUnt1GpA76lbrZlbbh3fs6A==" saltValue="4PRED3pILxEqAGRtfvJ96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343048</v>
      </c>
      <c r="D6" s="20">
        <f t="shared" si="3"/>
        <v>46</v>
      </c>
      <c r="E6" s="20">
        <f t="shared" si="3"/>
        <v>1</v>
      </c>
      <c r="F6" s="20">
        <f t="shared" si="3"/>
        <v>0</v>
      </c>
      <c r="G6" s="20">
        <f t="shared" si="3"/>
        <v>1</v>
      </c>
      <c r="H6" s="20" t="str">
        <f t="shared" si="3"/>
        <v>広島県　海田町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68.78</v>
      </c>
      <c r="P6" s="21">
        <f t="shared" si="3"/>
        <v>99.38</v>
      </c>
      <c r="Q6" s="21">
        <f t="shared" si="3"/>
        <v>2443</v>
      </c>
      <c r="R6" s="21">
        <f t="shared" si="3"/>
        <v>30810</v>
      </c>
      <c r="S6" s="21">
        <f t="shared" si="3"/>
        <v>13.79</v>
      </c>
      <c r="T6" s="21">
        <f t="shared" si="3"/>
        <v>2234.23</v>
      </c>
      <c r="U6" s="21">
        <f t="shared" si="3"/>
        <v>30529</v>
      </c>
      <c r="V6" s="21">
        <f t="shared" si="3"/>
        <v>5.46</v>
      </c>
      <c r="W6" s="21">
        <f t="shared" si="3"/>
        <v>5591.39</v>
      </c>
      <c r="X6" s="22">
        <f>IF(X7="",NA(),X7)</f>
        <v>119.24</v>
      </c>
      <c r="Y6" s="22">
        <f t="shared" ref="Y6:AG6" si="4">IF(Y7="",NA(),Y7)</f>
        <v>107.31</v>
      </c>
      <c r="Z6" s="22">
        <f t="shared" si="4"/>
        <v>109.03</v>
      </c>
      <c r="AA6" s="22">
        <f t="shared" si="4"/>
        <v>94.14</v>
      </c>
      <c r="AB6" s="22">
        <f t="shared" si="4"/>
        <v>100.11</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475.77</v>
      </c>
      <c r="AU6" s="22">
        <f t="shared" ref="AU6:BC6" si="6">IF(AU7="",NA(),AU7)</f>
        <v>399.96</v>
      </c>
      <c r="AV6" s="22">
        <f t="shared" si="6"/>
        <v>477.91</v>
      </c>
      <c r="AW6" s="22">
        <f t="shared" si="6"/>
        <v>235.61</v>
      </c>
      <c r="AX6" s="22">
        <f t="shared" si="6"/>
        <v>234.34</v>
      </c>
      <c r="AY6" s="22">
        <f t="shared" si="6"/>
        <v>327.77</v>
      </c>
      <c r="AZ6" s="22">
        <f t="shared" si="6"/>
        <v>338.02</v>
      </c>
      <c r="BA6" s="22">
        <f t="shared" si="6"/>
        <v>345.94</v>
      </c>
      <c r="BB6" s="22">
        <f t="shared" si="6"/>
        <v>329.7</v>
      </c>
      <c r="BC6" s="22">
        <f t="shared" si="6"/>
        <v>319.99</v>
      </c>
      <c r="BD6" s="21" t="str">
        <f>IF(BD7="","",IF(BD7="-","【-】","【"&amp;SUBSTITUTE(TEXT(BD7,"#,##0.00"),"-","△")&amp;"】"))</f>
        <v>【239.69】</v>
      </c>
      <c r="BE6" s="22">
        <f>IF(BE7="",NA(),BE7)</f>
        <v>211.64</v>
      </c>
      <c r="BF6" s="22">
        <f t="shared" ref="BF6:BN6" si="7">IF(BF7="",NA(),BF7)</f>
        <v>241.17</v>
      </c>
      <c r="BG6" s="22">
        <f t="shared" si="7"/>
        <v>262.26</v>
      </c>
      <c r="BH6" s="22">
        <f t="shared" si="7"/>
        <v>273.61</v>
      </c>
      <c r="BI6" s="22">
        <f t="shared" si="7"/>
        <v>276.87</v>
      </c>
      <c r="BJ6" s="22">
        <f t="shared" si="7"/>
        <v>397.1</v>
      </c>
      <c r="BK6" s="22">
        <f t="shared" si="7"/>
        <v>379.91</v>
      </c>
      <c r="BL6" s="22">
        <f t="shared" si="7"/>
        <v>386.61</v>
      </c>
      <c r="BM6" s="22">
        <f t="shared" si="7"/>
        <v>381.56</v>
      </c>
      <c r="BN6" s="22">
        <f t="shared" si="7"/>
        <v>365.55</v>
      </c>
      <c r="BO6" s="21" t="str">
        <f>IF(BO7="","",IF(BO7="-","【-】","【"&amp;SUBSTITUTE(TEXT(BO7,"#,##0.00"),"-","△")&amp;"】"))</f>
        <v>【264.86】</v>
      </c>
      <c r="BP6" s="22">
        <f>IF(BP7="",NA(),BP7)</f>
        <v>107.45</v>
      </c>
      <c r="BQ6" s="22">
        <f t="shared" ref="BQ6:BY6" si="8">IF(BQ7="",NA(),BQ7)</f>
        <v>97.06</v>
      </c>
      <c r="BR6" s="22">
        <f t="shared" si="8"/>
        <v>98.66</v>
      </c>
      <c r="BS6" s="22">
        <f t="shared" si="8"/>
        <v>83.38</v>
      </c>
      <c r="BT6" s="22">
        <f t="shared" si="8"/>
        <v>89.01</v>
      </c>
      <c r="BU6" s="22">
        <f t="shared" si="8"/>
        <v>95.79</v>
      </c>
      <c r="BV6" s="22">
        <f t="shared" si="8"/>
        <v>98.3</v>
      </c>
      <c r="BW6" s="22">
        <f t="shared" si="8"/>
        <v>93.82</v>
      </c>
      <c r="BX6" s="22">
        <f t="shared" si="8"/>
        <v>95.04</v>
      </c>
      <c r="BY6" s="22">
        <f t="shared" si="8"/>
        <v>95.42</v>
      </c>
      <c r="BZ6" s="21" t="str">
        <f>IF(BZ7="","",IF(BZ7="-","【-】","【"&amp;SUBSTITUTE(TEXT(BZ7,"#,##0.00"),"-","△")&amp;"】"))</f>
        <v>【97.59】</v>
      </c>
      <c r="CA6" s="22">
        <f>IF(CA7="",NA(),CA7)</f>
        <v>109.24</v>
      </c>
      <c r="CB6" s="22">
        <f t="shared" ref="CB6:CJ6" si="9">IF(CB7="",NA(),CB7)</f>
        <v>139.72999999999999</v>
      </c>
      <c r="CC6" s="22">
        <f t="shared" si="9"/>
        <v>137.15</v>
      </c>
      <c r="CD6" s="22">
        <f t="shared" si="9"/>
        <v>161.9</v>
      </c>
      <c r="CE6" s="22">
        <f t="shared" si="9"/>
        <v>151.87</v>
      </c>
      <c r="CF6" s="22">
        <f t="shared" si="9"/>
        <v>171.13</v>
      </c>
      <c r="CG6" s="22">
        <f t="shared" si="9"/>
        <v>173.7</v>
      </c>
      <c r="CH6" s="22">
        <f t="shared" si="9"/>
        <v>178.94</v>
      </c>
      <c r="CI6" s="22">
        <f t="shared" si="9"/>
        <v>180.19</v>
      </c>
      <c r="CJ6" s="22">
        <f t="shared" si="9"/>
        <v>184.25</v>
      </c>
      <c r="CK6" s="21" t="str">
        <f>IF(CK7="","",IF(CK7="-","【-】","【"&amp;SUBSTITUTE(TEXT(CK7,"#,##0.00"),"-","△")&amp;"】"))</f>
        <v>【181.66】</v>
      </c>
      <c r="CL6" s="22">
        <f>IF(CL7="",NA(),CL7)</f>
        <v>51.59</v>
      </c>
      <c r="CM6" s="22">
        <f t="shared" ref="CM6:CU6" si="10">IF(CM7="",NA(),CM7)</f>
        <v>40.700000000000003</v>
      </c>
      <c r="CN6" s="22">
        <f t="shared" si="10"/>
        <v>51.36</v>
      </c>
      <c r="CO6" s="22">
        <f t="shared" si="10"/>
        <v>39.700000000000003</v>
      </c>
      <c r="CP6" s="22">
        <f t="shared" si="10"/>
        <v>64.52</v>
      </c>
      <c r="CQ6" s="22">
        <f t="shared" si="10"/>
        <v>60.12</v>
      </c>
      <c r="CR6" s="22">
        <f t="shared" si="10"/>
        <v>60.34</v>
      </c>
      <c r="CS6" s="22">
        <f t="shared" si="10"/>
        <v>59.54</v>
      </c>
      <c r="CT6" s="22">
        <f t="shared" si="10"/>
        <v>59.26</v>
      </c>
      <c r="CU6" s="22">
        <f t="shared" si="10"/>
        <v>60.44</v>
      </c>
      <c r="CV6" s="21" t="str">
        <f>IF(CV7="","",IF(CV7="-","【-】","【"&amp;SUBSTITUTE(TEXT(CV7,"#,##0.00"),"-","△")&amp;"】"))</f>
        <v>【60.21】</v>
      </c>
      <c r="CW6" s="22">
        <f>IF(CW7="",NA(),CW7)</f>
        <v>93.02</v>
      </c>
      <c r="CX6" s="22">
        <f t="shared" ref="CX6:DF6" si="11">IF(CX7="",NA(),CX7)</f>
        <v>91.15</v>
      </c>
      <c r="CY6" s="22">
        <f t="shared" si="11"/>
        <v>90.79</v>
      </c>
      <c r="CZ6" s="22">
        <f t="shared" si="11"/>
        <v>90.81</v>
      </c>
      <c r="DA6" s="22">
        <f t="shared" si="11"/>
        <v>91.66</v>
      </c>
      <c r="DB6" s="22">
        <f t="shared" si="11"/>
        <v>84.24</v>
      </c>
      <c r="DC6" s="22">
        <f t="shared" si="11"/>
        <v>84.19</v>
      </c>
      <c r="DD6" s="22">
        <f t="shared" si="11"/>
        <v>83.93</v>
      </c>
      <c r="DE6" s="22">
        <f t="shared" si="11"/>
        <v>83.84</v>
      </c>
      <c r="DF6" s="22">
        <f t="shared" si="11"/>
        <v>83.39</v>
      </c>
      <c r="DG6" s="21" t="str">
        <f>IF(DG7="","",IF(DG7="-","【-】","【"&amp;SUBSTITUTE(TEXT(DG7,"#,##0.00"),"-","△")&amp;"】"))</f>
        <v>【89.21】</v>
      </c>
      <c r="DH6" s="22">
        <f>IF(DH7="",NA(),DH7)</f>
        <v>52.93</v>
      </c>
      <c r="DI6" s="22">
        <f t="shared" ref="DI6:DQ6" si="12">IF(DI7="",NA(),DI7)</f>
        <v>52.02</v>
      </c>
      <c r="DJ6" s="22">
        <f t="shared" si="12"/>
        <v>52.69</v>
      </c>
      <c r="DK6" s="22">
        <f t="shared" si="12"/>
        <v>51.39</v>
      </c>
      <c r="DL6" s="22">
        <f t="shared" si="12"/>
        <v>52.45</v>
      </c>
      <c r="DM6" s="22">
        <f t="shared" si="12"/>
        <v>48.83</v>
      </c>
      <c r="DN6" s="22">
        <f t="shared" si="12"/>
        <v>49.96</v>
      </c>
      <c r="DO6" s="22">
        <f t="shared" si="12"/>
        <v>50.82</v>
      </c>
      <c r="DP6" s="22">
        <f t="shared" si="12"/>
        <v>51.82</v>
      </c>
      <c r="DQ6" s="22">
        <f t="shared" si="12"/>
        <v>52.53</v>
      </c>
      <c r="DR6" s="21" t="str">
        <f>IF(DR7="","",IF(DR7="-","【-】","【"&amp;SUBSTITUTE(TEXT(DR7,"#,##0.00"),"-","△")&amp;"】"))</f>
        <v>【52.41】</v>
      </c>
      <c r="DS6" s="22">
        <f>IF(DS7="",NA(),DS7)</f>
        <v>14.16</v>
      </c>
      <c r="DT6" s="22">
        <f t="shared" ref="DT6:EB6" si="13">IF(DT7="",NA(),DT7)</f>
        <v>15.28</v>
      </c>
      <c r="DU6" s="22">
        <f t="shared" si="13"/>
        <v>15.89</v>
      </c>
      <c r="DV6" s="22">
        <f t="shared" si="13"/>
        <v>16.920000000000002</v>
      </c>
      <c r="DW6" s="22">
        <f t="shared" si="13"/>
        <v>18.690000000000001</v>
      </c>
      <c r="DX6" s="22">
        <f t="shared" si="13"/>
        <v>18.18</v>
      </c>
      <c r="DY6" s="22">
        <f t="shared" si="13"/>
        <v>19.32</v>
      </c>
      <c r="DZ6" s="22">
        <f t="shared" si="13"/>
        <v>21.16</v>
      </c>
      <c r="EA6" s="22">
        <f t="shared" si="13"/>
        <v>22.72</v>
      </c>
      <c r="EB6" s="22">
        <f t="shared" si="13"/>
        <v>24.16</v>
      </c>
      <c r="EC6" s="21" t="str">
        <f>IF(EC7="","",IF(EC7="-","【-】","【"&amp;SUBSTITUTE(TEXT(EC7,"#,##0.00"),"-","△")&amp;"】"))</f>
        <v>【26.78】</v>
      </c>
      <c r="ED6" s="22">
        <f>IF(ED7="",NA(),ED7)</f>
        <v>0.67</v>
      </c>
      <c r="EE6" s="22">
        <f t="shared" ref="EE6:EM6" si="14">IF(EE7="",NA(),EE7)</f>
        <v>0.41</v>
      </c>
      <c r="EF6" s="22">
        <f t="shared" si="14"/>
        <v>0.67</v>
      </c>
      <c r="EG6" s="22">
        <f t="shared" si="14"/>
        <v>0.43</v>
      </c>
      <c r="EH6" s="22">
        <f t="shared" si="14"/>
        <v>1.18</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343048</v>
      </c>
      <c r="D7" s="24">
        <v>46</v>
      </c>
      <c r="E7" s="24">
        <v>1</v>
      </c>
      <c r="F7" s="24">
        <v>0</v>
      </c>
      <c r="G7" s="24">
        <v>1</v>
      </c>
      <c r="H7" s="24" t="s">
        <v>93</v>
      </c>
      <c r="I7" s="24" t="s">
        <v>94</v>
      </c>
      <c r="J7" s="24" t="s">
        <v>95</v>
      </c>
      <c r="K7" s="24" t="s">
        <v>96</v>
      </c>
      <c r="L7" s="24" t="s">
        <v>97</v>
      </c>
      <c r="M7" s="24" t="s">
        <v>98</v>
      </c>
      <c r="N7" s="25" t="s">
        <v>99</v>
      </c>
      <c r="O7" s="25">
        <v>68.78</v>
      </c>
      <c r="P7" s="25">
        <v>99.38</v>
      </c>
      <c r="Q7" s="25">
        <v>2443</v>
      </c>
      <c r="R7" s="25">
        <v>30810</v>
      </c>
      <c r="S7" s="25">
        <v>13.79</v>
      </c>
      <c r="T7" s="25">
        <v>2234.23</v>
      </c>
      <c r="U7" s="25">
        <v>30529</v>
      </c>
      <c r="V7" s="25">
        <v>5.46</v>
      </c>
      <c r="W7" s="25">
        <v>5591.39</v>
      </c>
      <c r="X7" s="25">
        <v>119.24</v>
      </c>
      <c r="Y7" s="25">
        <v>107.31</v>
      </c>
      <c r="Z7" s="25">
        <v>109.03</v>
      </c>
      <c r="AA7" s="25">
        <v>94.14</v>
      </c>
      <c r="AB7" s="25">
        <v>100.11</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475.77</v>
      </c>
      <c r="AU7" s="25">
        <v>399.96</v>
      </c>
      <c r="AV7" s="25">
        <v>477.91</v>
      </c>
      <c r="AW7" s="25">
        <v>235.61</v>
      </c>
      <c r="AX7" s="25">
        <v>234.34</v>
      </c>
      <c r="AY7" s="25">
        <v>327.77</v>
      </c>
      <c r="AZ7" s="25">
        <v>338.02</v>
      </c>
      <c r="BA7" s="25">
        <v>345.94</v>
      </c>
      <c r="BB7" s="25">
        <v>329.7</v>
      </c>
      <c r="BC7" s="25">
        <v>319.99</v>
      </c>
      <c r="BD7" s="25">
        <v>239.69</v>
      </c>
      <c r="BE7" s="25">
        <v>211.64</v>
      </c>
      <c r="BF7" s="25">
        <v>241.17</v>
      </c>
      <c r="BG7" s="25">
        <v>262.26</v>
      </c>
      <c r="BH7" s="25">
        <v>273.61</v>
      </c>
      <c r="BI7" s="25">
        <v>276.87</v>
      </c>
      <c r="BJ7" s="25">
        <v>397.1</v>
      </c>
      <c r="BK7" s="25">
        <v>379.91</v>
      </c>
      <c r="BL7" s="25">
        <v>386.61</v>
      </c>
      <c r="BM7" s="25">
        <v>381.56</v>
      </c>
      <c r="BN7" s="25">
        <v>365.55</v>
      </c>
      <c r="BO7" s="25">
        <v>264.86</v>
      </c>
      <c r="BP7" s="25">
        <v>107.45</v>
      </c>
      <c r="BQ7" s="25">
        <v>97.06</v>
      </c>
      <c r="BR7" s="25">
        <v>98.66</v>
      </c>
      <c r="BS7" s="25">
        <v>83.38</v>
      </c>
      <c r="BT7" s="25">
        <v>89.01</v>
      </c>
      <c r="BU7" s="25">
        <v>95.79</v>
      </c>
      <c r="BV7" s="25">
        <v>98.3</v>
      </c>
      <c r="BW7" s="25">
        <v>93.82</v>
      </c>
      <c r="BX7" s="25">
        <v>95.04</v>
      </c>
      <c r="BY7" s="25">
        <v>95.42</v>
      </c>
      <c r="BZ7" s="25">
        <v>97.59</v>
      </c>
      <c r="CA7" s="25">
        <v>109.24</v>
      </c>
      <c r="CB7" s="25">
        <v>139.72999999999999</v>
      </c>
      <c r="CC7" s="25">
        <v>137.15</v>
      </c>
      <c r="CD7" s="25">
        <v>161.9</v>
      </c>
      <c r="CE7" s="25">
        <v>151.87</v>
      </c>
      <c r="CF7" s="25">
        <v>171.13</v>
      </c>
      <c r="CG7" s="25">
        <v>173.7</v>
      </c>
      <c r="CH7" s="25">
        <v>178.94</v>
      </c>
      <c r="CI7" s="25">
        <v>180.19</v>
      </c>
      <c r="CJ7" s="25">
        <v>184.25</v>
      </c>
      <c r="CK7" s="25">
        <v>181.66</v>
      </c>
      <c r="CL7" s="25">
        <v>51.59</v>
      </c>
      <c r="CM7" s="25">
        <v>40.700000000000003</v>
      </c>
      <c r="CN7" s="25">
        <v>51.36</v>
      </c>
      <c r="CO7" s="25">
        <v>39.700000000000003</v>
      </c>
      <c r="CP7" s="25">
        <v>64.52</v>
      </c>
      <c r="CQ7" s="25">
        <v>60.12</v>
      </c>
      <c r="CR7" s="25">
        <v>60.34</v>
      </c>
      <c r="CS7" s="25">
        <v>59.54</v>
      </c>
      <c r="CT7" s="25">
        <v>59.26</v>
      </c>
      <c r="CU7" s="25">
        <v>60.44</v>
      </c>
      <c r="CV7" s="25">
        <v>60.21</v>
      </c>
      <c r="CW7" s="25">
        <v>93.02</v>
      </c>
      <c r="CX7" s="25">
        <v>91.15</v>
      </c>
      <c r="CY7" s="25">
        <v>90.79</v>
      </c>
      <c r="CZ7" s="25">
        <v>90.81</v>
      </c>
      <c r="DA7" s="25">
        <v>91.66</v>
      </c>
      <c r="DB7" s="25">
        <v>84.24</v>
      </c>
      <c r="DC7" s="25">
        <v>84.19</v>
      </c>
      <c r="DD7" s="25">
        <v>83.93</v>
      </c>
      <c r="DE7" s="25">
        <v>83.84</v>
      </c>
      <c r="DF7" s="25">
        <v>83.39</v>
      </c>
      <c r="DG7" s="25">
        <v>89.21</v>
      </c>
      <c r="DH7" s="25">
        <v>52.93</v>
      </c>
      <c r="DI7" s="25">
        <v>52.02</v>
      </c>
      <c r="DJ7" s="25">
        <v>52.69</v>
      </c>
      <c r="DK7" s="25">
        <v>51.39</v>
      </c>
      <c r="DL7" s="25">
        <v>52.45</v>
      </c>
      <c r="DM7" s="25">
        <v>48.83</v>
      </c>
      <c r="DN7" s="25">
        <v>49.96</v>
      </c>
      <c r="DO7" s="25">
        <v>50.82</v>
      </c>
      <c r="DP7" s="25">
        <v>51.82</v>
      </c>
      <c r="DQ7" s="25">
        <v>52.53</v>
      </c>
      <c r="DR7" s="25">
        <v>52.41</v>
      </c>
      <c r="DS7" s="25">
        <v>14.16</v>
      </c>
      <c r="DT7" s="25">
        <v>15.28</v>
      </c>
      <c r="DU7" s="25">
        <v>15.89</v>
      </c>
      <c r="DV7" s="25">
        <v>16.920000000000002</v>
      </c>
      <c r="DW7" s="25">
        <v>18.690000000000001</v>
      </c>
      <c r="DX7" s="25">
        <v>18.18</v>
      </c>
      <c r="DY7" s="25">
        <v>19.32</v>
      </c>
      <c r="DZ7" s="25">
        <v>21.16</v>
      </c>
      <c r="EA7" s="25">
        <v>22.72</v>
      </c>
      <c r="EB7" s="25">
        <v>24.16</v>
      </c>
      <c r="EC7" s="25">
        <v>26.78</v>
      </c>
      <c r="ED7" s="25">
        <v>0.67</v>
      </c>
      <c r="EE7" s="25">
        <v>0.41</v>
      </c>
      <c r="EF7" s="25">
        <v>0.67</v>
      </c>
      <c r="EG7" s="25">
        <v>0.43</v>
      </c>
      <c r="EH7" s="25">
        <v>1.18</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葵</cp:lastModifiedBy>
  <dcterms:created xsi:type="dcterms:W3CDTF">2025-12-12T09:21:49Z</dcterms:created>
  <dcterms:modified xsi:type="dcterms:W3CDTF">2026-03-17T08:19:14Z</dcterms:modified>
  <cp:category/>
</cp:coreProperties>
</file>