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katou\Desktop\経営比較分析R6\"/>
    </mc:Choice>
  </mc:AlternateContent>
  <xr:revisionPtr revIDLastSave="0" documentId="8_{2B41A97B-5BE3-4BFC-9B96-C557CA754A47}" xr6:coauthVersionLast="47" xr6:coauthVersionMax="47" xr10:uidLastSave="{00000000-0000-0000-0000-000000000000}"/>
  <workbookProtection workbookAlgorithmName="SHA-512" workbookHashValue="W69vktVw+LzIUozw8x+Ve7TDdoa35DSYMOmDhuP5OrqIxeC+qGYC9JXBXATQ2+GbDLOAeu/sE0N0KycbkkB1mw==" workbookSaltValue="KP8NWgfvEBYGr6tvqD8Yh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W10" i="4"/>
  <c r="I10" i="4"/>
  <c r="AL8" i="4"/>
  <c r="P8" i="4"/>
</calcChain>
</file>

<file path=xl/sharedStrings.xml><?xml version="1.0" encoding="utf-8"?>
<sst xmlns="http://schemas.openxmlformats.org/spreadsheetml/2006/main" count="299" uniqueCount="117">
  <si>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</si>
  <si>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</si>
  <si>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</si>
  <si>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</si>
  <si>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</si>
  <si>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</si>
  <si>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</si>
  <si>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</si>
  <si>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</si>
  <si>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</si>
  <si>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</si>
  <si>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</si>
  <si>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</si>
  <si>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</si>
  <si>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</si>
  <si>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</si>
  <si>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</si>
  <si>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</si>
  <si>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</si>
  <si>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</si>
  <si>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</si>
  <si>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</si>
  <si>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</si>
  <si>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</si>
  <si>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</si>
  <si>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</si>
  <si>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</si>
  <si>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</si>
  <si>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</si>
  <si>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</si>
  <si>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</si>
  <si>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</si>
  <si>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</si>
  <si>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</si>
  <si>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</si>
  <si>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</si>
  <si>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</si>
  <si>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</si>
  <si>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</si>
  <si>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</si>
  <si>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</si>
  <si>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</si>
  <si>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</si>
  <si>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</si>
  <si>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</si>
  <si>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</si>
  <si>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</si>
  <si>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</si>
  <si>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</si>
  <si>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</si>
  <si>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</si>
  <si>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</si>
  <si>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</si>
  <si>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</si>
  <si>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</si>
  <si>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</si>
  <si>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</si>
  <si>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</si>
  <si>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</si>
  <si>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</si>
  <si>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</si>
  <si>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</si>
  <si>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</si>
  <si>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</si>
  <si>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</si>
  <si>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</si>
  <si>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</si>
  <si>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</si>
  <si>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</si>
  <si>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</si>
  <si>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</si>
  <si>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</si>
  <si>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</si>
  <si>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</si>
  <si>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</si>
  <si>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</si>
  <si>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</si>
  <si>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</si>
  <si>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</si>
  <si>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</si>
  <si>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</si>
  <si>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</si>
  <si>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</si>
  <si>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</si>
  <si>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</si>
  <si>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</si>
  <si>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</si>
  <si>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</si>
  <si>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</si>
  <si>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</si>
  <si>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</si>
  <si>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</si>
  <si>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</si>
  <si>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</si>
  <si>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</si>
  <si>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</si>
  <si>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</si>
  <si>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</si>
  <si>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</si>
  <si>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</si>
  <si>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</si>
  <si>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</si>
  <si>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</si>
  <si>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</si>
  <si>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</si>
  <si>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</si>
  <si>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</si>
  <si>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</si>
  <si>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</si>
  <si>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</si>
  <si>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</si>
  <si>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</si>
  <si>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</si>
  <si>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</si>
  <si>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30年を経過した管渠等はありますが,標準耐用年数を迎えるまで点検・調査（カメラ等）による維持管理で対応します。その中で,ストックマネジメント計画の策定時期を検討していきます。
①有形固定資産減価償却率は,類似団体平均値と比較すると数値が高く,法定耐用年数に近い資産が多いことを示しています。</t>
    <phoneticPr fontId="4"/>
  </si>
  <si>
    <t>①経常収支比率は100％を上回り,黒字であることを示しています。
②累積欠損金比率は0％となっており,累積欠損金は発生していません。
③流動比率は100％を下回っており,短期的な債務に対する支払い能力を高めるための経営改善を図っていく必要があります。
④企業債残高対事業規模比率は高い水準であるため，今後は,資本費平準化債の発行を抑制するなど,企業債残高の削減に留意する必要があります。
⑤経費回収率は100％を下回っていますが，類似団体平均値より高い数値となっています。今後は,収入増への取り組みを行うなどの経営改善を図っていく必要があります。
⑥汚水処理原価は類似団体より高い数値となっています。今後は,企業債償還利子などの資本費の削減について検討する必要があります。
⑧水洗化率は類似団体平均値より高くなっていますが,今後も水洗化率向上に努める必要があります。</t>
    <phoneticPr fontId="4"/>
  </si>
  <si>
    <t>　流動比率が低いことから短期的な債務の支払い能力の低さに課題があり,経営の健全性の向上のため,経営改善を図っていく必要があります。
　水洗化率は類似団体平均値を上回るものの，その伸びは緩やかです。未接続者への接続啓発活動を継続し，水洗化率の向上を図ります。
　また，設計基準・技術基準の見直しや新技術の採用等により，建設・改良に要するコスト縮減に努めていきます。
　将来的にわたって安定した下水道サービスを提供するため,今後も経営の健全化と効率化を図る必要があります。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</si>
</sst>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E7-48AB-B400-9087CC67F3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7.0000000000000007E-2</c:v>
                </c:pt>
              </c:numCache>
            </c:numRef>
          </c:val>
          <c:smooth val="0"/>
          <c:extLst>
            <c:ext xmlns:c16="http://schemas.microsoft.com/office/drawing/2014/chart" uri="{C3380CC4-5D6E-409C-BE32-E72D297353CC}">
              <c16:uniqueId val="{00000001-67E7-48AB-B400-9087CC67F3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DA-4033-BF1F-4CC130D7C1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60.13</c:v>
                </c:pt>
                <c:pt idx="4">
                  <c:v>62.51</c:v>
                </c:pt>
              </c:numCache>
            </c:numRef>
          </c:val>
          <c:smooth val="0"/>
          <c:extLst>
            <c:ext xmlns:c16="http://schemas.microsoft.com/office/drawing/2014/chart" uri="{C3380CC4-5D6E-409C-BE32-E72D297353CC}">
              <c16:uniqueId val="{00000001-5CDA-4033-BF1F-4CC130D7C1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97.84</c:v>
                </c:pt>
                <c:pt idx="4">
                  <c:v>98.2</c:v>
                </c:pt>
              </c:numCache>
            </c:numRef>
          </c:val>
          <c:extLst>
            <c:ext xmlns:c16="http://schemas.microsoft.com/office/drawing/2014/chart" uri="{C3380CC4-5D6E-409C-BE32-E72D297353CC}">
              <c16:uniqueId val="{00000000-CA9F-43B8-8CCA-0FAC82280E5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94.37</c:v>
                </c:pt>
                <c:pt idx="4">
                  <c:v>94.61</c:v>
                </c:pt>
              </c:numCache>
            </c:numRef>
          </c:val>
          <c:smooth val="0"/>
          <c:extLst>
            <c:ext xmlns:c16="http://schemas.microsoft.com/office/drawing/2014/chart" uri="{C3380CC4-5D6E-409C-BE32-E72D297353CC}">
              <c16:uniqueId val="{00000001-CA9F-43B8-8CCA-0FAC82280E5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102.14</c:v>
                </c:pt>
                <c:pt idx="4">
                  <c:v>106.26</c:v>
                </c:pt>
              </c:numCache>
            </c:numRef>
          </c:val>
          <c:extLst>
            <c:ext xmlns:c16="http://schemas.microsoft.com/office/drawing/2014/chart" uri="{C3380CC4-5D6E-409C-BE32-E72D297353CC}">
              <c16:uniqueId val="{00000000-E8DA-40C3-AFD7-58F69FC115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106.65</c:v>
                </c:pt>
                <c:pt idx="4">
                  <c:v>106.25</c:v>
                </c:pt>
              </c:numCache>
            </c:numRef>
          </c:val>
          <c:smooth val="0"/>
          <c:extLst>
            <c:ext xmlns:c16="http://schemas.microsoft.com/office/drawing/2014/chart" uri="{C3380CC4-5D6E-409C-BE32-E72D297353CC}">
              <c16:uniqueId val="{00000001-E8DA-40C3-AFD7-58F69FC115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39.97</c:v>
                </c:pt>
                <c:pt idx="4">
                  <c:v>41.46</c:v>
                </c:pt>
              </c:numCache>
            </c:numRef>
          </c:val>
          <c:extLst>
            <c:ext xmlns:c16="http://schemas.microsoft.com/office/drawing/2014/chart" uri="{C3380CC4-5D6E-409C-BE32-E72D297353CC}">
              <c16:uniqueId val="{00000000-3DD3-4B07-A223-2A8955D552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30.01</c:v>
                </c:pt>
                <c:pt idx="4">
                  <c:v>32.229999999999997</c:v>
                </c:pt>
              </c:numCache>
            </c:numRef>
          </c:val>
          <c:smooth val="0"/>
          <c:extLst>
            <c:ext xmlns:c16="http://schemas.microsoft.com/office/drawing/2014/chart" uri="{C3380CC4-5D6E-409C-BE32-E72D297353CC}">
              <c16:uniqueId val="{00000001-3DD3-4B07-A223-2A8955D552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F58-49D5-A0F3-858404BAB9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3.43</c:v>
                </c:pt>
                <c:pt idx="4">
                  <c:v>4.25</c:v>
                </c:pt>
              </c:numCache>
            </c:numRef>
          </c:val>
          <c:smooth val="0"/>
          <c:extLst>
            <c:ext xmlns:c16="http://schemas.microsoft.com/office/drawing/2014/chart" uri="{C3380CC4-5D6E-409C-BE32-E72D297353CC}">
              <c16:uniqueId val="{00000001-CF58-49D5-A0F3-858404BAB9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487-4AEE-B979-D5ACFF912F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6.74</c:v>
                </c:pt>
                <c:pt idx="4">
                  <c:v>6.65</c:v>
                </c:pt>
              </c:numCache>
            </c:numRef>
          </c:val>
          <c:smooth val="0"/>
          <c:extLst>
            <c:ext xmlns:c16="http://schemas.microsoft.com/office/drawing/2014/chart" uri="{C3380CC4-5D6E-409C-BE32-E72D297353CC}">
              <c16:uniqueId val="{00000001-D487-4AEE-B979-D5ACFF912F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42.09</c:v>
                </c:pt>
                <c:pt idx="4">
                  <c:v>51.17</c:v>
                </c:pt>
              </c:numCache>
            </c:numRef>
          </c:val>
          <c:extLst>
            <c:ext xmlns:c16="http://schemas.microsoft.com/office/drawing/2014/chart" uri="{C3380CC4-5D6E-409C-BE32-E72D297353CC}">
              <c16:uniqueId val="{00000000-6963-46E5-87F6-71D53884F7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85.86</c:v>
                </c:pt>
                <c:pt idx="4">
                  <c:v>94.74</c:v>
                </c:pt>
              </c:numCache>
            </c:numRef>
          </c:val>
          <c:smooth val="0"/>
          <c:extLst>
            <c:ext xmlns:c16="http://schemas.microsoft.com/office/drawing/2014/chart" uri="{C3380CC4-5D6E-409C-BE32-E72D297353CC}">
              <c16:uniqueId val="{00000001-6963-46E5-87F6-71D53884F7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941.22</c:v>
                </c:pt>
                <c:pt idx="4">
                  <c:v>974.07</c:v>
                </c:pt>
              </c:numCache>
            </c:numRef>
          </c:val>
          <c:extLst>
            <c:ext xmlns:c16="http://schemas.microsoft.com/office/drawing/2014/chart" uri="{C3380CC4-5D6E-409C-BE32-E72D297353CC}">
              <c16:uniqueId val="{00000000-0A5C-4F76-948A-539389D153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676.93</c:v>
                </c:pt>
                <c:pt idx="4">
                  <c:v>635.88</c:v>
                </c:pt>
              </c:numCache>
            </c:numRef>
          </c:val>
          <c:smooth val="0"/>
          <c:extLst>
            <c:ext xmlns:c16="http://schemas.microsoft.com/office/drawing/2014/chart" uri="{C3380CC4-5D6E-409C-BE32-E72D297353CC}">
              <c16:uniqueId val="{00000001-0A5C-4F76-948A-539389D153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97.82</c:v>
                </c:pt>
                <c:pt idx="4">
                  <c:v>97.25</c:v>
                </c:pt>
              </c:numCache>
            </c:numRef>
          </c:val>
          <c:extLst>
            <c:ext xmlns:c16="http://schemas.microsoft.com/office/drawing/2014/chart" uri="{C3380CC4-5D6E-409C-BE32-E72D297353CC}">
              <c16:uniqueId val="{00000000-7D3D-4BE4-8AD7-E607304AA5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92.66</c:v>
                </c:pt>
                <c:pt idx="4">
                  <c:v>93.49</c:v>
                </c:pt>
              </c:numCache>
            </c:numRef>
          </c:val>
          <c:smooth val="0"/>
          <c:extLst>
            <c:ext xmlns:c16="http://schemas.microsoft.com/office/drawing/2014/chart" uri="{C3380CC4-5D6E-409C-BE32-E72D297353CC}">
              <c16:uniqueId val="{00000001-7D3D-4BE4-8AD7-E607304AA5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8FF9-4F4D-A872-50E01DB659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139.12</c:v>
                </c:pt>
                <c:pt idx="4">
                  <c:v>141.68</c:v>
                </c:pt>
              </c:numCache>
            </c:numRef>
          </c:val>
          <c:smooth val="0"/>
          <c:extLst>
            <c:ext xmlns:c16="http://schemas.microsoft.com/office/drawing/2014/chart" uri="{C3380CC4-5D6E-409C-BE32-E72D297353CC}">
              <c16:uniqueId val="{00000001-8FF9-4F4D-A872-50E01DB659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海田町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30810</v>
      </c>
      <c r="AM8" s="36"/>
      <c r="AN8" s="36"/>
      <c r="AO8" s="36"/>
      <c r="AP8" s="36"/>
      <c r="AQ8" s="36"/>
      <c r="AR8" s="36"/>
      <c r="AS8" s="36"/>
      <c r="AT8" s="37">
        <f>データ!T6</f>
        <v>13.79</v>
      </c>
      <c r="AU8" s="37"/>
      <c r="AV8" s="37"/>
      <c r="AW8" s="37"/>
      <c r="AX8" s="37"/>
      <c r="AY8" s="37"/>
      <c r="AZ8" s="37"/>
      <c r="BA8" s="37"/>
      <c r="BB8" s="37">
        <f>データ!U6</f>
        <v>2234.23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58.89</v>
      </c>
      <c r="J10" s="37"/>
      <c r="K10" s="37"/>
      <c r="L10" s="37"/>
      <c r="M10" s="37"/>
      <c r="N10" s="37"/>
      <c r="O10" s="37"/>
      <c r="P10" s="37">
        <f>データ!P6</f>
        <v>99.44</v>
      </c>
      <c r="Q10" s="37"/>
      <c r="R10" s="37"/>
      <c r="S10" s="37"/>
      <c r="T10" s="37"/>
      <c r="U10" s="37"/>
      <c r="V10" s="37"/>
      <c r="W10" s="37">
        <f>データ!Q6</f>
        <v>92.02</v>
      </c>
      <c r="X10" s="37"/>
      <c r="Y10" s="37"/>
      <c r="Z10" s="37"/>
      <c r="AA10" s="37"/>
      <c r="AB10" s="37"/>
      <c r="AC10" s="37"/>
      <c r="AD10" s="36">
        <f>データ!R6</f>
        <v>2178</v>
      </c>
      <c r="AE10" s="36"/>
      <c r="AF10" s="36"/>
      <c r="AG10" s="36"/>
      <c r="AH10" s="36"/>
      <c r="AI10" s="36"/>
      <c r="AJ10" s="36"/>
      <c r="AK10" s="2"/>
      <c r="AL10" s="36">
        <f>データ!V6</f>
        <v>30547</v>
      </c>
      <c r="AM10" s="36"/>
      <c r="AN10" s="36"/>
      <c r="AO10" s="36"/>
      <c r="AP10" s="36"/>
      <c r="AQ10" s="36"/>
      <c r="AR10" s="36"/>
      <c r="AS10" s="36"/>
      <c r="AT10" s="37">
        <f>データ!W6</f>
        <v>4.8099999999999996</v>
      </c>
      <c r="AU10" s="37"/>
      <c r="AV10" s="37"/>
      <c r="AW10" s="37"/>
      <c r="AX10" s="37"/>
      <c r="AY10" s="37"/>
      <c r="AZ10" s="37"/>
      <c r="BA10" s="37"/>
      <c r="BB10" s="37">
        <f>データ!X6</f>
        <v>6350.73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i/56MDXMeFq6gKET/GrNCPo0la90DKpLNPVM30RZfrDh8dbgjX7t0i5txC/xzSpJqkV+uGfK/mDVLjxs26szg==" saltValue="g2rSnKMuCNNtk9ZNl4OU8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343048</v>
      </c>
      <c r="D6" s="19">
        <f t="shared" si="3"/>
        <v>46</v>
      </c>
      <c r="E6" s="19">
        <f t="shared" si="3"/>
        <v>17</v>
      </c>
      <c r="F6" s="19">
        <f t="shared" si="3"/>
        <v>1</v>
      </c>
      <c r="G6" s="19">
        <f t="shared" si="3"/>
        <v>0</v>
      </c>
      <c r="H6" s="19" t="str">
        <f t="shared" si="3"/>
        <v>広島県　海田町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58.89</v>
      </c>
      <c r="P6" s="20">
        <f t="shared" si="3"/>
        <v>99.44</v>
      </c>
      <c r="Q6" s="20">
        <f t="shared" si="3"/>
        <v>92.02</v>
      </c>
      <c r="R6" s="20">
        <f t="shared" si="3"/>
        <v>2178</v>
      </c>
      <c r="S6" s="20">
        <f t="shared" si="3"/>
        <v>30810</v>
      </c>
      <c r="T6" s="20">
        <f t="shared" si="3"/>
        <v>13.79</v>
      </c>
      <c r="U6" s="20">
        <f t="shared" si="3"/>
        <v>2234.23</v>
      </c>
      <c r="V6" s="20">
        <f t="shared" si="3"/>
        <v>30547</v>
      </c>
      <c r="W6" s="20">
        <f t="shared" si="3"/>
        <v>4.8099999999999996</v>
      </c>
      <c r="X6" s="20">
        <f t="shared" si="3"/>
        <v>6350.73</v>
      </c>
      <c r="Y6" s="21" t="str">
        <f>IF(Y7="",NA(),Y7)</f>
        <v>-</v>
      </c>
      <c r="Z6" s="21" t="str">
        <f t="shared" ref="Z6:AH6" si="4">IF(Z7="",NA(),Z7)</f>
        <v>-</v>
      </c>
      <c r="AA6" s="21" t="str">
        <f t="shared" si="4"/>
        <v>-</v>
      </c>
      <c r="AB6" s="21">
        <f t="shared" si="4"/>
        <v>102.14</v>
      </c>
      <c r="AC6" s="21">
        <f t="shared" si="4"/>
        <v>106.26</v>
      </c>
      <c r="AD6" s="21" t="str">
        <f t="shared" si="4"/>
        <v>-</v>
      </c>
      <c r="AE6" s="21" t="str">
        <f t="shared" si="4"/>
        <v>-</v>
      </c>
      <c r="AF6" s="21" t="str">
        <f t="shared" si="4"/>
        <v>-</v>
      </c>
      <c r="AG6" s="21">
        <f t="shared" si="4"/>
        <v>106.65</v>
      </c>
      <c r="AH6" s="21">
        <f t="shared" si="4"/>
        <v>106.25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6.74</v>
      </c>
      <c r="AS6" s="21">
        <f t="shared" si="5"/>
        <v>6.65</v>
      </c>
      <c r="AT6" s="20" t="str">
        <f>IF(AT7="","",IF(AT7="-","【-】","【"&amp;SUBSTITUTE(TEXT(AT7,"#,##0.00"),"-","△")&amp;"】"))</f>
        <v>【3.12】</v>
      </c>
      <c r="AU6" s="21" t="str">
        <f>IF(AU7="",NA(),AU7)</f>
        <v>-</v>
      </c>
      <c r="AV6" s="21" t="str">
        <f t="shared" ref="AV6:BD6" si="6">IF(AV7="",NA(),AV7)</f>
        <v>-</v>
      </c>
      <c r="AW6" s="21" t="str">
        <f t="shared" si="6"/>
        <v>-</v>
      </c>
      <c r="AX6" s="21">
        <f t="shared" si="6"/>
        <v>42.09</v>
      </c>
      <c r="AY6" s="21">
        <f t="shared" si="6"/>
        <v>51.17</v>
      </c>
      <c r="AZ6" s="21" t="str">
        <f t="shared" si="6"/>
        <v>-</v>
      </c>
      <c r="BA6" s="21" t="str">
        <f t="shared" si="6"/>
        <v>-</v>
      </c>
      <c r="BB6" s="21" t="str">
        <f t="shared" si="6"/>
        <v>-</v>
      </c>
      <c r="BC6" s="21">
        <f t="shared" si="6"/>
        <v>85.86</v>
      </c>
      <c r="BD6" s="21">
        <f t="shared" si="6"/>
        <v>94.74</v>
      </c>
      <c r="BE6" s="20" t="str">
        <f>IF(BE7="","",IF(BE7="-","【-】","【"&amp;SUBSTITUTE(TEXT(BE7,"#,##0.00"),"-","△")&amp;"】"))</f>
        <v>【82.75】</v>
      </c>
      <c r="BF6" s="21" t="str">
        <f>IF(BF7="",NA(),BF7)</f>
        <v>-</v>
      </c>
      <c r="BG6" s="21" t="str">
        <f t="shared" ref="BG6:BO6" si="7">IF(BG7="",NA(),BG7)</f>
        <v>-</v>
      </c>
      <c r="BH6" s="21" t="str">
        <f t="shared" si="7"/>
        <v>-</v>
      </c>
      <c r="BI6" s="21">
        <f t="shared" si="7"/>
        <v>941.22</v>
      </c>
      <c r="BJ6" s="21">
        <f t="shared" si="7"/>
        <v>974.07</v>
      </c>
      <c r="BK6" s="21" t="str">
        <f t="shared" si="7"/>
        <v>-</v>
      </c>
      <c r="BL6" s="21" t="str">
        <f t="shared" si="7"/>
        <v>-</v>
      </c>
      <c r="BM6" s="21" t="str">
        <f t="shared" si="7"/>
        <v>-</v>
      </c>
      <c r="BN6" s="21">
        <f t="shared" si="7"/>
        <v>676.93</v>
      </c>
      <c r="BO6" s="21">
        <f t="shared" si="7"/>
        <v>635.88</v>
      </c>
      <c r="BP6" s="20" t="str">
        <f>IF(BP7="","",IF(BP7="-","【-】","【"&amp;SUBSTITUTE(TEXT(BP7,"#,##0.00"),"-","△")&amp;"】"))</f>
        <v>【602.56】</v>
      </c>
      <c r="BQ6" s="21" t="str">
        <f>IF(BQ7="",NA(),BQ7)</f>
        <v>-</v>
      </c>
      <c r="BR6" s="21" t="str">
        <f t="shared" ref="BR6:BZ6" si="8">IF(BR7="",NA(),BR7)</f>
        <v>-</v>
      </c>
      <c r="BS6" s="21" t="str">
        <f t="shared" si="8"/>
        <v>-</v>
      </c>
      <c r="BT6" s="21">
        <f t="shared" si="8"/>
        <v>97.82</v>
      </c>
      <c r="BU6" s="21">
        <f t="shared" si="8"/>
        <v>97.25</v>
      </c>
      <c r="BV6" s="21" t="str">
        <f t="shared" si="8"/>
        <v>-</v>
      </c>
      <c r="BW6" s="21" t="str">
        <f t="shared" si="8"/>
        <v>-</v>
      </c>
      <c r="BX6" s="21" t="str">
        <f t="shared" si="8"/>
        <v>-</v>
      </c>
      <c r="BY6" s="21">
        <f t="shared" si="8"/>
        <v>92.66</v>
      </c>
      <c r="BZ6" s="21">
        <f t="shared" si="8"/>
        <v>93.49</v>
      </c>
      <c r="CA6" s="20" t="str">
        <f>IF(CA7="","",IF(CA7="-","【-】","【"&amp;SUBSTITUTE(TEXT(CA7,"#,##0.00"),"-","△")&amp;"】"))</f>
        <v>【97.94】</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60.13</v>
      </c>
      <c r="CV6" s="21">
        <f t="shared" si="10"/>
        <v>62.51</v>
      </c>
      <c r="CW6" s="20" t="str">
        <f>IF(CW7="","",IF(CW7="-","【-】","【"&amp;SUBSTITUTE(TEXT(CW7,"#,##0.00"),"-","△")&amp;"】"))</f>
        <v>【60.13】</v>
      </c>
      <c r="CX6" s="21" t="str">
        <f>IF(CX7="",NA(),CX7)</f>
        <v>-</v>
      </c>
      <c r="CY6" s="21" t="str">
        <f t="shared" ref="CY6:DG6" si="11">IF(CY7="",NA(),CY7)</f>
        <v>-</v>
      </c>
      <c r="CZ6" s="21" t="str">
        <f t="shared" si="11"/>
        <v>-</v>
      </c>
      <c r="DA6" s="21">
        <f t="shared" si="11"/>
        <v>97.84</v>
      </c>
      <c r="DB6" s="21">
        <f t="shared" si="11"/>
        <v>98.2</v>
      </c>
      <c r="DC6" s="21" t="str">
        <f t="shared" si="11"/>
        <v>-</v>
      </c>
      <c r="DD6" s="21" t="str">
        <f t="shared" si="11"/>
        <v>-</v>
      </c>
      <c r="DE6" s="21" t="str">
        <f t="shared" si="11"/>
        <v>-</v>
      </c>
      <c r="DF6" s="21">
        <f t="shared" si="11"/>
        <v>94.37</v>
      </c>
      <c r="DG6" s="21">
        <f t="shared" si="11"/>
        <v>94.61</v>
      </c>
      <c r="DH6" s="20" t="str">
        <f>IF(DH7="","",IF(DH7="-","【-】","【"&amp;SUBSTITUTE(TEXT(DH7,"#,##0.00"),"-","△")&amp;"】"))</f>
        <v>【96.00】</v>
      </c>
      <c r="DI6" s="21" t="str">
        <f>IF(DI7="",NA(),DI7)</f>
        <v>-</v>
      </c>
      <c r="DJ6" s="21" t="str">
        <f t="shared" ref="DJ6:DR6" si="12">IF(DJ7="",NA(),DJ7)</f>
        <v>-</v>
      </c>
      <c r="DK6" s="21" t="str">
        <f t="shared" si="12"/>
        <v>-</v>
      </c>
      <c r="DL6" s="21">
        <f t="shared" si="12"/>
        <v>39.97</v>
      </c>
      <c r="DM6" s="21">
        <f t="shared" si="12"/>
        <v>41.46</v>
      </c>
      <c r="DN6" s="21" t="str">
        <f t="shared" si="12"/>
        <v>-</v>
      </c>
      <c r="DO6" s="21" t="str">
        <f t="shared" si="12"/>
        <v>-</v>
      </c>
      <c r="DP6" s="21" t="str">
        <f t="shared" si="12"/>
        <v>-</v>
      </c>
      <c r="DQ6" s="21">
        <f t="shared" si="12"/>
        <v>30.01</v>
      </c>
      <c r="DR6" s="21">
        <f t="shared" si="12"/>
        <v>32.229999999999997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3.43</v>
      </c>
      <c r="EC6" s="21">
        <f t="shared" si="13"/>
        <v>4.25</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7.0000000000000007E-2</v>
      </c>
      <c r="EO6" s="20" t="str">
        <f>IF(EO7="","",IF(EO7="-","【-】","【"&amp;SUBSTITUTE(TEXT(EO7,"#,##0.00"),"-","△")&amp;"】"))</f>
        <v>【0.19】</v>
      </c>
    </row>
    <row r="7" spans="1:148" s="22" customFormat="1" x14ac:dyDescent="0.15">
      <c r="A7" s="14"/>
      <c r="B7" s="23">
        <v>2024</v>
      </c>
      <c r="C7" s="23">
        <v>343048</v>
      </c>
      <c r="D7" s="23">
        <v>46</v>
      </c>
      <c r="E7" s="23">
        <v>17</v>
      </c>
      <c r="F7" s="23">
        <v>1</v>
      </c>
      <c r="G7" s="23">
        <v>0</v>
      </c>
      <c r="H7" s="23" t="s">
        <v>96</v>
      </c>
      <c r="I7" s="23" t="s">
        <v>97</v>
      </c>
      <c r="J7" s="23" t="s">
        <v>98</v>
      </c>
      <c r="K7" s="23" t="s">
        <v>99</v>
      </c>
      <c r="L7" s="23" t="s">
        <v>100</v>
      </c>
      <c r="M7" s="23" t="s">
        <v>101</v>
      </c>
      <c r="N7" s="24" t="s">
        <v>102</v>
      </c>
      <c r="O7" s="24">
        <v>58.89</v>
      </c>
      <c r="P7" s="24">
        <v>99.44</v>
      </c>
      <c r="Q7" s="24">
        <v>92.02</v>
      </c>
      <c r="R7" s="24">
        <v>2178</v>
      </c>
      <c r="S7" s="24">
        <v>30810</v>
      </c>
      <c r="T7" s="24">
        <v>13.79</v>
      </c>
      <c r="U7" s="24">
        <v>2234.23</v>
      </c>
      <c r="V7" s="24">
        <v>30547</v>
      </c>
      <c r="W7" s="24">
        <v>4.8099999999999996</v>
      </c>
      <c r="X7" s="24">
        <v>6350.73</v>
      </c>
      <c r="Y7" s="24" t="s">
        <v>102</v>
      </c>
      <c r="Z7" s="24" t="s">
        <v>102</v>
      </c>
      <c r="AA7" s="24" t="s">
        <v>102</v>
      </c>
      <c r="AB7" s="24">
        <v>102.14</v>
      </c>
      <c r="AC7" s="24">
        <v>106.26</v>
      </c>
      <c r="AD7" s="24" t="s">
        <v>102</v>
      </c>
      <c r="AE7" s="24" t="s">
        <v>102</v>
      </c>
      <c r="AF7" s="24" t="s">
        <v>102</v>
      </c>
      <c r="AG7" s="24">
        <v>106.65</v>
      </c>
      <c r="AH7" s="24">
        <v>106.25</v>
      </c>
      <c r="AI7" s="24">
        <v>105.36</v>
      </c>
      <c r="AJ7" s="24" t="s">
        <v>102</v>
      </c>
      <c r="AK7" s="24" t="s">
        <v>102</v>
      </c>
      <c r="AL7" s="24" t="s">
        <v>102</v>
      </c>
      <c r="AM7" s="24">
        <v>0</v>
      </c>
      <c r="AN7" s="24">
        <v>0</v>
      </c>
      <c r="AO7" s="24" t="s">
        <v>102</v>
      </c>
      <c r="AP7" s="24" t="s">
        <v>102</v>
      </c>
      <c r="AQ7" s="24" t="s">
        <v>102</v>
      </c>
      <c r="AR7" s="24">
        <v>6.74</v>
      </c>
      <c r="AS7" s="24">
        <v>6.65</v>
      </c>
      <c r="AT7" s="24">
        <v>3.12</v>
      </c>
      <c r="AU7" s="24" t="s">
        <v>102</v>
      </c>
      <c r="AV7" s="24" t="s">
        <v>102</v>
      </c>
      <c r="AW7" s="24" t="s">
        <v>102</v>
      </c>
      <c r="AX7" s="24">
        <v>42.09</v>
      </c>
      <c r="AY7" s="24">
        <v>51.17</v>
      </c>
      <c r="AZ7" s="24" t="s">
        <v>102</v>
      </c>
      <c r="BA7" s="24" t="s">
        <v>102</v>
      </c>
      <c r="BB7" s="24" t="s">
        <v>102</v>
      </c>
      <c r="BC7" s="24">
        <v>85.86</v>
      </c>
      <c r="BD7" s="24">
        <v>94.74</v>
      </c>
      <c r="BE7" s="24">
        <v>82.75</v>
      </c>
      <c r="BF7" s="24" t="s">
        <v>102</v>
      </c>
      <c r="BG7" s="24" t="s">
        <v>102</v>
      </c>
      <c r="BH7" s="24" t="s">
        <v>102</v>
      </c>
      <c r="BI7" s="24">
        <v>941.22</v>
      </c>
      <c r="BJ7" s="24">
        <v>974.07</v>
      </c>
      <c r="BK7" s="24" t="s">
        <v>102</v>
      </c>
      <c r="BL7" s="24" t="s">
        <v>102</v>
      </c>
      <c r="BM7" s="24" t="s">
        <v>102</v>
      </c>
      <c r="BN7" s="24">
        <v>676.93</v>
      </c>
      <c r="BO7" s="24">
        <v>635.88</v>
      </c>
      <c r="BP7" s="24">
        <v>602.55999999999995</v>
      </c>
      <c r="BQ7" s="24" t="s">
        <v>102</v>
      </c>
      <c r="BR7" s="24" t="s">
        <v>102</v>
      </c>
      <c r="BS7" s="24" t="s">
        <v>102</v>
      </c>
      <c r="BT7" s="24">
        <v>97.82</v>
      </c>
      <c r="BU7" s="24">
        <v>97.25</v>
      </c>
      <c r="BV7" s="24" t="s">
        <v>102</v>
      </c>
      <c r="BW7" s="24" t="s">
        <v>102</v>
      </c>
      <c r="BX7" s="24" t="s">
        <v>102</v>
      </c>
      <c r="BY7" s="24">
        <v>92.66</v>
      </c>
      <c r="BZ7" s="24">
        <v>93.49</v>
      </c>
      <c r="CA7" s="24">
        <v>97.94</v>
      </c>
      <c r="CB7" s="24" t="s">
        <v>102</v>
      </c>
      <c r="CC7" s="24" t="s">
        <v>102</v>
      </c>
      <c r="CD7" s="24" t="s">
        <v>102</v>
      </c>
      <c r="CE7" s="24">
        <v>150</v>
      </c>
      <c r="CF7" s="24">
        <v>150</v>
      </c>
      <c r="CG7" s="24" t="s">
        <v>102</v>
      </c>
      <c r="CH7" s="24" t="s">
        <v>102</v>
      </c>
      <c r="CI7" s="24" t="s">
        <v>102</v>
      </c>
      <c r="CJ7" s="24">
        <v>139.12</v>
      </c>
      <c r="CK7" s="24">
        <v>141.68</v>
      </c>
      <c r="CL7" s="24">
        <v>140.97999999999999</v>
      </c>
      <c r="CM7" s="24" t="s">
        <v>102</v>
      </c>
      <c r="CN7" s="24" t="s">
        <v>102</v>
      </c>
      <c r="CO7" s="24" t="s">
        <v>102</v>
      </c>
      <c r="CP7" s="24" t="s">
        <v>102</v>
      </c>
      <c r="CQ7" s="24" t="s">
        <v>102</v>
      </c>
      <c r="CR7" s="24" t="s">
        <v>102</v>
      </c>
      <c r="CS7" s="24" t="s">
        <v>102</v>
      </c>
      <c r="CT7" s="24" t="s">
        <v>102</v>
      </c>
      <c r="CU7" s="24">
        <v>60.13</v>
      </c>
      <c r="CV7" s="24">
        <v>62.51</v>
      </c>
      <c r="CW7" s="24">
        <v>60.13</v>
      </c>
      <c r="CX7" s="24" t="s">
        <v>102</v>
      </c>
      <c r="CY7" s="24" t="s">
        <v>102</v>
      </c>
      <c r="CZ7" s="24" t="s">
        <v>102</v>
      </c>
      <c r="DA7" s="24">
        <v>97.84</v>
      </c>
      <c r="DB7" s="24">
        <v>98.2</v>
      </c>
      <c r="DC7" s="24" t="s">
        <v>102</v>
      </c>
      <c r="DD7" s="24" t="s">
        <v>102</v>
      </c>
      <c r="DE7" s="24" t="s">
        <v>102</v>
      </c>
      <c r="DF7" s="24">
        <v>94.37</v>
      </c>
      <c r="DG7" s="24">
        <v>94.61</v>
      </c>
      <c r="DH7" s="24">
        <v>96</v>
      </c>
      <c r="DI7" s="24" t="s">
        <v>102</v>
      </c>
      <c r="DJ7" s="24" t="s">
        <v>102</v>
      </c>
      <c r="DK7" s="24" t="s">
        <v>102</v>
      </c>
      <c r="DL7" s="24">
        <v>39.97</v>
      </c>
      <c r="DM7" s="24">
        <v>41.46</v>
      </c>
      <c r="DN7" s="24" t="s">
        <v>102</v>
      </c>
      <c r="DO7" s="24" t="s">
        <v>102</v>
      </c>
      <c r="DP7" s="24" t="s">
        <v>102</v>
      </c>
      <c r="DQ7" s="24">
        <v>30.01</v>
      </c>
      <c r="DR7" s="24">
        <v>32.229999999999997</v>
      </c>
      <c r="DS7" s="24">
        <v>42.2</v>
      </c>
      <c r="DT7" s="24" t="s">
        <v>102</v>
      </c>
      <c r="DU7" s="24" t="s">
        <v>102</v>
      </c>
      <c r="DV7" s="24" t="s">
        <v>102</v>
      </c>
      <c r="DW7" s="24">
        <v>0</v>
      </c>
      <c r="DX7" s="24">
        <v>0</v>
      </c>
      <c r="DY7" s="24" t="s">
        <v>102</v>
      </c>
      <c r="DZ7" s="24" t="s">
        <v>102</v>
      </c>
      <c r="EA7" s="24" t="s">
        <v>102</v>
      </c>
      <c r="EB7" s="24">
        <v>3.43</v>
      </c>
      <c r="EC7" s="24">
        <v>4.25</v>
      </c>
      <c r="ED7" s="24">
        <v>9.4600000000000009</v>
      </c>
      <c r="EE7" s="24" t="s">
        <v>102</v>
      </c>
      <c r="EF7" s="24" t="s">
        <v>102</v>
      </c>
      <c r="EG7" s="24" t="s">
        <v>102</v>
      </c>
      <c r="EH7" s="24">
        <v>0</v>
      </c>
      <c r="EI7" s="24">
        <v>0</v>
      </c>
      <c r="EJ7" s="24" t="s">
        <v>102</v>
      </c>
      <c r="EK7" s="24" t="s">
        <v>102</v>
      </c>
      <c r="EL7" s="24" t="s">
        <v>102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葵</cp:lastModifiedBy>
  <dcterms:created xsi:type="dcterms:W3CDTF">2025-12-23T06:04:39Z</dcterms:created>
  <dcterms:modified xsi:type="dcterms:W3CDTF">2026-03-17T08:19:58Z</dcterms:modified>
  <cp:category/>
</cp:coreProperties>
</file>