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4Lkd1ILVHfmOD7ThTHgsHhFJOVzuMFsTGitX0rJqNBmbUoXdy0m2hO26/Lz2/HJS15Eyp8CpV42D7H5qFAEbfQ==" workbookSaltValue="q/A6yOi2sAum6XUHilZKfQ==" workbookSpinCount="100000" lockStructure="1"/>
  <bookViews>
    <workbookView xWindow="0" yWindow="0" windowWidth="19200" windowHeight="1137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W6" i="5"/>
  <c r="V6" i="5"/>
  <c r="U6" i="5"/>
  <c r="T6" i="5"/>
  <c r="S6" i="5"/>
  <c r="R6" i="5"/>
  <c r="AD10" i="4" s="1"/>
  <c r="Q6" i="5"/>
  <c r="P6" i="5"/>
  <c r="P10" i="4" s="1"/>
  <c r="O6" i="5"/>
  <c r="N6" i="5"/>
  <c r="B10" i="4" s="1"/>
  <c r="M6" i="5"/>
  <c r="AD8" i="4" s="1"/>
  <c r="L6" i="5"/>
  <c r="K6" i="5"/>
  <c r="P8" i="4" s="1"/>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J86" i="4"/>
  <c r="BB10" i="4"/>
  <c r="AT10" i="4"/>
  <c r="AL10" i="4"/>
  <c r="W10" i="4"/>
  <c r="I10" i="4"/>
  <c r="BB8" i="4"/>
  <c r="AT8" i="4"/>
  <c r="AL8" i="4"/>
  <c r="W8" i="4"/>
  <c r="B6" i="4"/>
  <c r="C10" i="5" l="1"/>
  <c r="D10" i="5"/>
  <c r="E10" i="5"/>
  <c r="B10" i="5"/>
</calcChain>
</file>

<file path=xl/sharedStrings.xml><?xml version="1.0" encoding="utf-8"?>
<sst xmlns="http://schemas.openxmlformats.org/spreadsheetml/2006/main" count="245" uniqueCount="125">
  <si>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</si>
  <si>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</si>
  <si>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</si>
  <si>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</si>
  <si>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</si>
  <si>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</si>
  <si>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</si>
  <si>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</si>
  <si>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</si>
  <si>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</si>
  <si>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</si>
  <si>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</si>
  <si>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</si>
  <si>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</si>
  <si>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</si>
  <si>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</si>
  <si>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</si>
  <si>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</si>
  <si>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</si>
  <si>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</si>
  <si>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</si>
  <si>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</si>
  <si>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</si>
  <si>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</si>
  <si>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</si>
  <si>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</si>
  <si>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</si>
  <si>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</si>
  <si>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</si>
  <si>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</si>
  <si>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</si>
  <si>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</si>
  <si>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</si>
  <si>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</si>
  <si>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</si>
  <si>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</si>
  <si>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</si>
  <si>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</si>
  <si>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</si>
  <si>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</si>
  <si>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</si>
  <si>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</si>
  <si>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</si>
  <si>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</si>
  <si>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</si>
  <si>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</si>
  <si>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</si>
  <si>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</si>
  <si>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</si>
  <si>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</si>
  <si>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</si>
  <si>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</si>
  <si>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</si>
  <si>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</si>
  <si>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</si>
  <si>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</si>
  <si>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</si>
  <si>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</si>
  <si>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</si>
  <si>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</si>
  <si>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</si>
  <si>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</si>
  <si>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</si>
  <si>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</si>
  <si>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</si>
  <si>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</si>
  <si>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</si>
  <si>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</si>
  <si>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</si>
  <si>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</si>
  <si>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</si>
  <si>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</si>
  <si>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</si>
  <si>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</si>
  <si>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</si>
  <si>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</si>
  <si>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</si>
  <si>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</si>
  <si>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</si>
  <si>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</si>
  <si>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</si>
  <si>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</si>
  <si>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</si>
  <si>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</si>
  <si>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</si>
  <si>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</si>
  <si>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</si>
  <si>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</si>
  <si>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</si>
  <si>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</si>
  <si>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</si>
  <si>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</si>
  <si>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</si>
  <si>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</si>
  <si>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</si>
  <si>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</si>
  <si>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</si>
  <si>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</si>
  <si>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</si>
  <si>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</si>
  <si>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</si>
  <si>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</si>
  <si>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</si>
  <si>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</si>
  <si>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</si>
  <si>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</si>
  <si>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</si>
  <si>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</si>
  <si>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</si>
  <si>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広島県　海田町</t>
  </si>
  <si>
    <t>法非適用</t>
  </si>
  <si>
    <t>下水道事業</t>
  </si>
  <si>
    <t>公共下水道</t>
  </si>
  <si>
    <t>Cb2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</si>
  <si>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</si>
  <si>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</si>
  <si>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</si>
  <si>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</si>
  <si>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</si>
  <si>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</si>
  <si>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</si>
  <si>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</si>
  <si>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30年を経過した管渠等はありますが，標準耐用年数の50年までに約20年程度あり，しばらくは点検・調査（カメラ等）による維持管理で対応します。その中で，長寿命化計画の策定時期を検討していきます。
　</t>
    <phoneticPr fontId="15"/>
  </si>
  <si>
    <r>
      <rPr>
        <sz val="11"/>
        <rFont val="ＭＳ ゴシック"/>
        <family val="3"/>
        <charset val="128"/>
      </rPr>
      <t>　H29年度の下水道使用料収入は，人口増加に伴う一般使用料の増加により，前年度より若干の増収となっています。経営指標も改善されていますが，経営状況は依然として厳しいままであり，平成30年度より一般会計繰入基準の高資本対策に要する経費について適用除外となるため，今後一層の経費節減と下水道使用料金改定についての検討も必要となります。</t>
    </r>
    <r>
      <rPr>
        <sz val="11"/>
        <color rgb="FFFF0000"/>
        <rFont val="ＭＳ ゴシック"/>
        <family val="3"/>
        <charset val="128"/>
      </rPr>
      <t xml:space="preserve">
　</t>
    </r>
    <r>
      <rPr>
        <sz val="11"/>
        <rFont val="ＭＳ ゴシック"/>
        <family val="3"/>
        <charset val="128"/>
      </rPr>
      <t>水洗化率は類似団体平均値を上回るものの，その伸びは緩やかです。未接続者への接続啓発活動を継続し，水洗化率の向上を図ります。
　また，設計基準・技術基準の見直しや新技術の採用等により，建設・改良に要するコスト縮減に努めていきます。
　今後も徹底した効率化，経営健全化を行ないつつ，公営企業会計への移行を促進してまいります。</t>
    </r>
    <rPh sb="17" eb="19">
      <t>ジンコウ</t>
    </rPh>
    <rPh sb="19" eb="21">
      <t>ゾウカ</t>
    </rPh>
    <rPh sb="22" eb="23">
      <t>トモナ</t>
    </rPh>
    <rPh sb="24" eb="26">
      <t>イッパン</t>
    </rPh>
    <rPh sb="26" eb="29">
      <t>シヨウリョウ</t>
    </rPh>
    <rPh sb="30" eb="32">
      <t>ゾウカ</t>
    </rPh>
    <rPh sb="36" eb="39">
      <t>ゼンネンド</t>
    </rPh>
    <rPh sb="41" eb="43">
      <t>ジャッカン</t>
    </rPh>
    <rPh sb="69" eb="71">
      <t>ケイエイ</t>
    </rPh>
    <rPh sb="71" eb="73">
      <t>ジョウキョウ</t>
    </rPh>
    <rPh sb="74" eb="76">
      <t>イゼン</t>
    </rPh>
    <rPh sb="79" eb="80">
      <t>キビ</t>
    </rPh>
    <rPh sb="88" eb="90">
      <t>ヘイセイ</t>
    </rPh>
    <rPh sb="92" eb="94">
      <t>ネンド</t>
    </rPh>
    <rPh sb="96" eb="98">
      <t>イッパン</t>
    </rPh>
    <rPh sb="98" eb="100">
      <t>カイケイ</t>
    </rPh>
    <rPh sb="100" eb="102">
      <t>クリイレ</t>
    </rPh>
    <rPh sb="102" eb="104">
      <t>キジュン</t>
    </rPh>
    <rPh sb="105" eb="108">
      <t>コウシホン</t>
    </rPh>
    <rPh sb="108" eb="110">
      <t>タイサク</t>
    </rPh>
    <rPh sb="111" eb="112">
      <t>ヨウ</t>
    </rPh>
    <rPh sb="114" eb="116">
      <t>ケイヒ</t>
    </rPh>
    <rPh sb="120" eb="122">
      <t>テキヨウ</t>
    </rPh>
    <rPh sb="122" eb="124">
      <t>ジョガイ</t>
    </rPh>
    <rPh sb="130" eb="132">
      <t>コンゴ</t>
    </rPh>
    <rPh sb="132" eb="134">
      <t>イッソウ</t>
    </rPh>
    <rPh sb="135" eb="137">
      <t>ケイヒ</t>
    </rPh>
    <rPh sb="137" eb="139">
      <t>セツゲン</t>
    </rPh>
    <rPh sb="140" eb="143">
      <t>ゲスイドウ</t>
    </rPh>
    <rPh sb="143" eb="146">
      <t>シヨウリョウ</t>
    </rPh>
    <rPh sb="146" eb="147">
      <t>キン</t>
    </rPh>
    <rPh sb="147" eb="149">
      <t>カイテイ</t>
    </rPh>
    <rPh sb="154" eb="156">
      <t>ケントウ</t>
    </rPh>
    <rPh sb="157" eb="159">
      <t>ヒツヨウ</t>
    </rPh>
    <rPh sb="167" eb="170">
      <t>スイセンカ</t>
    </rPh>
    <rPh sb="170" eb="171">
      <t>リツ</t>
    </rPh>
    <rPh sb="172" eb="174">
      <t>ルイジ</t>
    </rPh>
    <rPh sb="174" eb="176">
      <t>ダンタイ</t>
    </rPh>
    <rPh sb="176" eb="178">
      <t>ヘイキン</t>
    </rPh>
    <rPh sb="178" eb="179">
      <t>アタイ</t>
    </rPh>
    <rPh sb="180" eb="182">
      <t>ウワマワ</t>
    </rPh>
    <rPh sb="189" eb="190">
      <t>ノ</t>
    </rPh>
    <rPh sb="192" eb="193">
      <t>ユル</t>
    </rPh>
    <rPh sb="211" eb="213">
      <t>ケイゾク</t>
    </rPh>
    <rPh sb="283" eb="285">
      <t>コンゴ</t>
    </rPh>
    <rPh sb="314" eb="316">
      <t>イコウ</t>
    </rPh>
    <rPh sb="317" eb="319">
      <t>ソクシン</t>
    </rPh>
    <phoneticPr fontId="15"/>
  </si>
  <si>
    <r>
      <rPr>
        <sz val="11"/>
        <rFont val="ＭＳ ゴシック"/>
        <family val="3"/>
        <charset val="128"/>
      </rPr>
      <t>　平成29年度は，汚水整備面は概成しており新規の大型拡張整備が無く，また使用料収入の増収により，前年度比の経営諸指標において，多面での改善が見受けられます。しかしながら，使用料収入以外の主だった財源が無く依然として繰入金への依存が高く，企業債残高も高水準にありますが，汚水処理原価等における指標において低数値が顕れております。</t>
    </r>
    <r>
      <rPr>
        <sz val="11"/>
        <color rgb="FFFF0000"/>
        <rFont val="ＭＳ ゴシック"/>
        <family val="3"/>
        <charset val="128"/>
      </rPr>
      <t xml:space="preserve">
</t>
    </r>
    <r>
      <rPr>
        <sz val="11"/>
        <rFont val="ＭＳ ゴシック"/>
        <family val="3"/>
        <charset val="128"/>
      </rPr>
      <t>①収益的収支比率は，前年度より4.65ポイント改善していますが，依然として低い水準です。これは，企業債償還金が多いためです。</t>
    </r>
    <r>
      <rPr>
        <sz val="11"/>
        <color rgb="FFFF0000"/>
        <rFont val="ＭＳ ゴシック"/>
        <family val="3"/>
        <charset val="128"/>
      </rPr>
      <t xml:space="preserve">
</t>
    </r>
    <r>
      <rPr>
        <sz val="11"/>
        <rFont val="ＭＳ ゴシック"/>
        <family val="3"/>
        <charset val="128"/>
      </rPr>
      <t>④企業債残高対事業規模比率は，高い水準で推移していますが，年々起債残高は減少しています。汚水処理人口普及率が98％を超え，整備も概成しており，今後も起債残高は減少していく見通しです。</t>
    </r>
    <r>
      <rPr>
        <sz val="11"/>
        <color rgb="FFFF0000"/>
        <rFont val="ＭＳ ゴシック"/>
        <family val="3"/>
        <charset val="128"/>
      </rPr>
      <t xml:space="preserve">
</t>
    </r>
    <r>
      <rPr>
        <sz val="11"/>
        <rFont val="ＭＳ ゴシック"/>
        <family val="3"/>
        <charset val="128"/>
      </rPr>
      <t>⑤経費回収率は，前年度よりやや改善し100％となりました。今後100％を上回るためには，汚水処理費のさらなる削減が必要です。</t>
    </r>
    <r>
      <rPr>
        <sz val="11"/>
        <color rgb="FFFF0000"/>
        <rFont val="ＭＳ ゴシック"/>
        <family val="3"/>
        <charset val="128"/>
      </rPr>
      <t xml:space="preserve">
</t>
    </r>
    <r>
      <rPr>
        <sz val="11"/>
        <rFont val="ＭＳ ゴシック"/>
        <family val="3"/>
        <charset val="128"/>
      </rPr>
      <t>⑥汚水処理原価は，前年度より2.37円（1.4％）減少しています。</t>
    </r>
    <r>
      <rPr>
        <sz val="11"/>
        <color rgb="FFFF0000"/>
        <rFont val="ＭＳ ゴシック"/>
        <family val="3"/>
        <charset val="128"/>
      </rPr>
      <t xml:space="preserve">
</t>
    </r>
    <r>
      <rPr>
        <sz val="11"/>
        <rFont val="ＭＳ ゴシック"/>
        <family val="3"/>
        <charset val="128"/>
      </rPr>
      <t>⑧水洗化率は，前年度より1.6ポイント上昇し94.39%となりました。類似団体平均値より高くなっていますが，水質改善を推進するため，今後も水洗化率向上に努めていきます。</t>
    </r>
    <rPh sb="1" eb="3">
      <t>ヘイセイ</t>
    </rPh>
    <rPh sb="5" eb="7">
      <t>ネンド</t>
    </rPh>
    <rPh sb="9" eb="11">
      <t>オスイ</t>
    </rPh>
    <rPh sb="11" eb="13">
      <t>セイビ</t>
    </rPh>
    <rPh sb="13" eb="14">
      <t>メン</t>
    </rPh>
    <rPh sb="15" eb="16">
      <t>ガイ</t>
    </rPh>
    <rPh sb="16" eb="17">
      <t>ナ</t>
    </rPh>
    <rPh sb="21" eb="23">
      <t>シンキ</t>
    </rPh>
    <rPh sb="24" eb="26">
      <t>オオガタ</t>
    </rPh>
    <rPh sb="26" eb="28">
      <t>カクチョウ</t>
    </rPh>
    <rPh sb="28" eb="30">
      <t>セイビ</t>
    </rPh>
    <rPh sb="31" eb="32">
      <t>ナ</t>
    </rPh>
    <rPh sb="36" eb="39">
      <t>シヨウリョウ</t>
    </rPh>
    <rPh sb="39" eb="41">
      <t>シュウニュウ</t>
    </rPh>
    <rPh sb="42" eb="44">
      <t>ゾウシュウ</t>
    </rPh>
    <rPh sb="48" eb="52">
      <t>ゼンネンドヒ</t>
    </rPh>
    <rPh sb="53" eb="55">
      <t>ケイエイ</t>
    </rPh>
    <rPh sb="55" eb="56">
      <t>ショ</t>
    </rPh>
    <rPh sb="56" eb="58">
      <t>シヒョウ</t>
    </rPh>
    <rPh sb="63" eb="65">
      <t>タメン</t>
    </rPh>
    <rPh sb="67" eb="69">
      <t>カイゼン</t>
    </rPh>
    <rPh sb="70" eb="72">
      <t>ミウ</t>
    </rPh>
    <rPh sb="85" eb="88">
      <t>シヨウリョウ</t>
    </rPh>
    <rPh sb="88" eb="90">
      <t>シュウニュウ</t>
    </rPh>
    <rPh sb="90" eb="92">
      <t>イガイ</t>
    </rPh>
    <rPh sb="93" eb="94">
      <t>オモ</t>
    </rPh>
    <rPh sb="97" eb="99">
      <t>ザイゲン</t>
    </rPh>
    <rPh sb="100" eb="101">
      <t>ナ</t>
    </rPh>
    <rPh sb="102" eb="104">
      <t>イゼン</t>
    </rPh>
    <rPh sb="107" eb="109">
      <t>クリイレ</t>
    </rPh>
    <rPh sb="109" eb="110">
      <t>キン</t>
    </rPh>
    <rPh sb="112" eb="114">
      <t>イゾン</t>
    </rPh>
    <rPh sb="115" eb="116">
      <t>タカ</t>
    </rPh>
    <rPh sb="118" eb="120">
      <t>キギョウ</t>
    </rPh>
    <rPh sb="120" eb="121">
      <t>サイ</t>
    </rPh>
    <rPh sb="121" eb="123">
      <t>ザンダカ</t>
    </rPh>
    <rPh sb="124" eb="127">
      <t>コウスイジュン</t>
    </rPh>
    <rPh sb="134" eb="136">
      <t>オスイ</t>
    </rPh>
    <rPh sb="136" eb="138">
      <t>ショリ</t>
    </rPh>
    <rPh sb="138" eb="140">
      <t>ゲンカ</t>
    </rPh>
    <rPh sb="140" eb="141">
      <t>ナド</t>
    </rPh>
    <rPh sb="145" eb="147">
      <t>シヒョウ</t>
    </rPh>
    <rPh sb="151" eb="152">
      <t>ヒク</t>
    </rPh>
    <rPh sb="152" eb="154">
      <t>スウチ</t>
    </rPh>
    <rPh sb="155" eb="156">
      <t>アラワ</t>
    </rPh>
    <rPh sb="196" eb="198">
      <t>イゼン</t>
    </rPh>
    <rPh sb="203" eb="205">
      <t>スイジュン</t>
    </rPh>
    <rPh sb="348" eb="350">
      <t>コンゴ</t>
    </rPh>
    <rPh sb="355" eb="357">
      <t>ウワマワ</t>
    </rPh>
    <rPh sb="363" eb="365">
      <t>オスイ</t>
    </rPh>
    <rPh sb="365" eb="367">
      <t>ショリ</t>
    </rPh>
    <rPh sb="367" eb="368">
      <t>ヒ</t>
    </rPh>
    <rPh sb="373" eb="375">
      <t>サクゲン</t>
    </rPh>
    <rPh sb="376" eb="378">
      <t>ヒツヨウ</t>
    </rPh>
    <rPh sb="391" eb="394">
      <t>ゼンネンド</t>
    </rPh>
    <rPh sb="400" eb="401">
      <t>エン</t>
    </rPh>
    <rPh sb="407" eb="409">
      <t>ゲンショウ</t>
    </rPh>
    <rPh sb="423" eb="426">
      <t>ゼンネンド</t>
    </rPh>
    <rPh sb="435" eb="437">
      <t>ジョウショウ</t>
    </rPh>
    <phoneticPr fontId="1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</si>
</sst>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
      <sz val="11"/>
      <color rgb="FFFF0000"/>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6" fillId="0" borderId="6" xfId="2" applyFont="1" applyBorder="1" applyAlignment="1" applyProtection="1">
      <alignment horizontal="left" vertical="top" wrapText="1"/>
      <protection locked="0"/>
    </xf>
    <xf numFmtId="0" fontId="16" fillId="0" borderId="0" xfId="2" applyFont="1" applyBorder="1" applyAlignment="1" applyProtection="1">
      <alignment horizontal="left" vertical="top" wrapText="1"/>
      <protection locked="0"/>
    </xf>
    <xf numFmtId="0" fontId="16" fillId="0" borderId="7" xfId="2" applyFont="1" applyBorder="1" applyAlignment="1" applyProtection="1">
      <alignment horizontal="left" vertical="top" wrapText="1"/>
      <protection locked="0"/>
    </xf>
    <xf numFmtId="0" fontId="16" fillId="0" borderId="8" xfId="2" applyFont="1" applyBorder="1" applyAlignment="1" applyProtection="1">
      <alignment horizontal="left" vertical="top" wrapText="1"/>
      <protection locked="0"/>
    </xf>
    <xf numFmtId="0" fontId="16" fillId="0" borderId="1" xfId="2" applyFont="1" applyBorder="1" applyAlignment="1" applyProtection="1">
      <alignment horizontal="left" vertical="top" wrapText="1"/>
      <protection locked="0"/>
    </xf>
    <xf numFmtId="0" fontId="16" fillId="0" borderId="9"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17" fillId="0" borderId="6" xfId="2" applyFont="1" applyBorder="1" applyAlignment="1" applyProtection="1">
      <alignment horizontal="left" vertical="top" wrapText="1"/>
      <protection locked="0"/>
    </xf>
    <xf numFmtId="0" fontId="17" fillId="0" borderId="0" xfId="2" applyFont="1" applyBorder="1" applyAlignment="1" applyProtection="1">
      <alignment horizontal="left" vertical="top" wrapText="1"/>
      <protection locked="0"/>
    </xf>
    <xf numFmtId="0" fontId="17" fillId="0" borderId="7" xfId="2" applyFont="1" applyBorder="1" applyAlignment="1" applyProtection="1">
      <alignment horizontal="left" vertical="top" wrapText="1"/>
      <protection locked="0"/>
    </xf>
    <xf numFmtId="0" fontId="17" fillId="0" borderId="8" xfId="2" applyFont="1" applyBorder="1" applyAlignment="1" applyProtection="1">
      <alignment horizontal="left" vertical="top" wrapText="1"/>
      <protection locked="0"/>
    </xf>
    <xf numFmtId="0" fontId="17" fillId="0" borderId="1" xfId="2" applyFont="1" applyBorder="1" applyAlignment="1" applyProtection="1">
      <alignment horizontal="left" vertical="top" wrapText="1"/>
      <protection locked="0"/>
    </xf>
    <xf numFmtId="0" fontId="17" fillId="0" borderId="9" xfId="2"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formatCode="#,##0.00;&quot;△&quot;#,##0.00;&quot;-&quot;">
                  <c:v>0.32</c:v>
                </c:pt>
                <c:pt idx="4" formatCode="#,##0.00;&quot;△&quot;#,##0.00;&quot;-&quot;">
                  <c:v>0.01</c:v>
                </c:pt>
              </c:numCache>
            </c:numRef>
          </c:val>
          <c:extLst xmlns:c16r2="http://schemas.microsoft.com/office/drawing/2015/06/chart">
            <c:ext xmlns:c16="http://schemas.microsoft.com/office/drawing/2014/chart" uri="{C3380CC4-5D6E-409C-BE32-E72D297353CC}">
              <c16:uniqueId val="{00000000-776A-4A84-865A-ECCA17FCDB59}"/>
            </c:ext>
          </c:extLst>
        </c:ser>
        <c:dLbls>
          <c:showLegendKey val="0"/>
          <c:showVal val="0"/>
          <c:showCatName val="0"/>
          <c:showSerName val="0"/>
          <c:showPercent val="0"/>
          <c:showBubbleSize val="0"/>
        </c:dLbls>
        <c:gapWidth val="150"/>
        <c:axId val="107710336"/>
        <c:axId val="107724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0.12</c:v>
                </c:pt>
                <c:pt idx="1">
                  <c:v>0.11</c:v>
                </c:pt>
                <c:pt idx="2">
                  <c:v>0.16</c:v>
                </c:pt>
                <c:pt idx="3">
                  <c:v>0.19</c:v>
                </c:pt>
                <c:pt idx="4">
                  <c:v>0.16</c:v>
                </c:pt>
              </c:numCache>
            </c:numRef>
          </c:val>
          <c:smooth val="0"/>
          <c:extLst xmlns:c16r2="http://schemas.microsoft.com/office/drawing/2015/06/chart">
            <c:ext xmlns:c16="http://schemas.microsoft.com/office/drawing/2014/chart" uri="{C3380CC4-5D6E-409C-BE32-E72D297353CC}">
              <c16:uniqueId val="{00000001-776A-4A84-865A-ECCA17FCDB59}"/>
            </c:ext>
          </c:extLst>
        </c:ser>
        <c:dLbls>
          <c:showLegendKey val="0"/>
          <c:showVal val="0"/>
          <c:showCatName val="0"/>
          <c:showSerName val="0"/>
          <c:showPercent val="0"/>
          <c:showBubbleSize val="0"/>
        </c:dLbls>
        <c:marker val="1"/>
        <c:smooth val="0"/>
        <c:axId val="107710336"/>
        <c:axId val="107724800"/>
      </c:lineChart>
      <c:dateAx>
        <c:axId val="107710336"/>
        <c:scaling>
          <c:orientation val="minMax"/>
        </c:scaling>
        <c:delete val="1"/>
        <c:axPos val="b"/>
        <c:numFmt formatCode="ge" sourceLinked="1"/>
        <c:majorTickMark val="none"/>
        <c:minorTickMark val="none"/>
        <c:tickLblPos val="none"/>
        <c:crossAx val="107724800"/>
        <c:crosses val="autoZero"/>
        <c:auto val="1"/>
        <c:lblOffset val="100"/>
        <c:baseTimeUnit val="years"/>
      </c:dateAx>
      <c:valAx>
        <c:axId val="107724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710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898-42E2-A6DE-DB120BA122CF}"/>
            </c:ext>
          </c:extLst>
        </c:ser>
        <c:dLbls>
          <c:showLegendKey val="0"/>
          <c:showVal val="0"/>
          <c:showCatName val="0"/>
          <c:showSerName val="0"/>
          <c:showPercent val="0"/>
          <c:showBubbleSize val="0"/>
        </c:dLbls>
        <c:gapWidth val="150"/>
        <c:axId val="110184320"/>
        <c:axId val="110186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50.27</c:v>
                </c:pt>
                <c:pt idx="1">
                  <c:v>51.08</c:v>
                </c:pt>
                <c:pt idx="2">
                  <c:v>49.75</c:v>
                </c:pt>
                <c:pt idx="3">
                  <c:v>51.05</c:v>
                </c:pt>
                <c:pt idx="4">
                  <c:v>50.12</c:v>
                </c:pt>
              </c:numCache>
            </c:numRef>
          </c:val>
          <c:smooth val="0"/>
          <c:extLst xmlns:c16r2="http://schemas.microsoft.com/office/drawing/2015/06/chart">
            <c:ext xmlns:c16="http://schemas.microsoft.com/office/drawing/2014/chart" uri="{C3380CC4-5D6E-409C-BE32-E72D297353CC}">
              <c16:uniqueId val="{00000001-A898-42E2-A6DE-DB120BA122CF}"/>
            </c:ext>
          </c:extLst>
        </c:ser>
        <c:dLbls>
          <c:showLegendKey val="0"/>
          <c:showVal val="0"/>
          <c:showCatName val="0"/>
          <c:showSerName val="0"/>
          <c:showPercent val="0"/>
          <c:showBubbleSize val="0"/>
        </c:dLbls>
        <c:marker val="1"/>
        <c:smooth val="0"/>
        <c:axId val="110184320"/>
        <c:axId val="110186496"/>
      </c:lineChart>
      <c:dateAx>
        <c:axId val="110184320"/>
        <c:scaling>
          <c:orientation val="minMax"/>
        </c:scaling>
        <c:delete val="1"/>
        <c:axPos val="b"/>
        <c:numFmt formatCode="ge" sourceLinked="1"/>
        <c:majorTickMark val="none"/>
        <c:minorTickMark val="none"/>
        <c:tickLblPos val="none"/>
        <c:crossAx val="110186496"/>
        <c:crosses val="autoZero"/>
        <c:auto val="1"/>
        <c:lblOffset val="100"/>
        <c:baseTimeUnit val="years"/>
      </c:dateAx>
      <c:valAx>
        <c:axId val="110186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184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90.65</c:v>
                </c:pt>
                <c:pt idx="1">
                  <c:v>91.04</c:v>
                </c:pt>
                <c:pt idx="2">
                  <c:v>92.32</c:v>
                </c:pt>
                <c:pt idx="3">
                  <c:v>92.79</c:v>
                </c:pt>
                <c:pt idx="4">
                  <c:v>94.39</c:v>
                </c:pt>
              </c:numCache>
            </c:numRef>
          </c:val>
          <c:extLst xmlns:c16r2="http://schemas.microsoft.com/office/drawing/2015/06/chart">
            <c:ext xmlns:c16="http://schemas.microsoft.com/office/drawing/2014/chart" uri="{C3380CC4-5D6E-409C-BE32-E72D297353CC}">
              <c16:uniqueId val="{00000000-0468-42C7-B97C-12A0EBDD474C}"/>
            </c:ext>
          </c:extLst>
        </c:ser>
        <c:dLbls>
          <c:showLegendKey val="0"/>
          <c:showVal val="0"/>
          <c:showCatName val="0"/>
          <c:showSerName val="0"/>
          <c:showPercent val="0"/>
          <c:showBubbleSize val="0"/>
        </c:dLbls>
        <c:gapWidth val="150"/>
        <c:axId val="110221568"/>
        <c:axId val="110227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89.13</c:v>
                </c:pt>
                <c:pt idx="1">
                  <c:v>88.59</c:v>
                </c:pt>
                <c:pt idx="2">
                  <c:v>87.85</c:v>
                </c:pt>
                <c:pt idx="3">
                  <c:v>87.52</c:v>
                </c:pt>
                <c:pt idx="4">
                  <c:v>86.63</c:v>
                </c:pt>
              </c:numCache>
            </c:numRef>
          </c:val>
          <c:smooth val="0"/>
          <c:extLst xmlns:c16r2="http://schemas.microsoft.com/office/drawing/2015/06/chart">
            <c:ext xmlns:c16="http://schemas.microsoft.com/office/drawing/2014/chart" uri="{C3380CC4-5D6E-409C-BE32-E72D297353CC}">
              <c16:uniqueId val="{00000001-0468-42C7-B97C-12A0EBDD474C}"/>
            </c:ext>
          </c:extLst>
        </c:ser>
        <c:dLbls>
          <c:showLegendKey val="0"/>
          <c:showVal val="0"/>
          <c:showCatName val="0"/>
          <c:showSerName val="0"/>
          <c:showPercent val="0"/>
          <c:showBubbleSize val="0"/>
        </c:dLbls>
        <c:marker val="1"/>
        <c:smooth val="0"/>
        <c:axId val="110221568"/>
        <c:axId val="110227840"/>
      </c:lineChart>
      <c:dateAx>
        <c:axId val="110221568"/>
        <c:scaling>
          <c:orientation val="minMax"/>
        </c:scaling>
        <c:delete val="1"/>
        <c:axPos val="b"/>
        <c:numFmt formatCode="ge" sourceLinked="1"/>
        <c:majorTickMark val="none"/>
        <c:minorTickMark val="none"/>
        <c:tickLblPos val="none"/>
        <c:crossAx val="110227840"/>
        <c:crosses val="autoZero"/>
        <c:auto val="1"/>
        <c:lblOffset val="100"/>
        <c:baseTimeUnit val="years"/>
      </c:dateAx>
      <c:valAx>
        <c:axId val="110227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221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58.18</c:v>
                </c:pt>
                <c:pt idx="1">
                  <c:v>58</c:v>
                </c:pt>
                <c:pt idx="2">
                  <c:v>59.58</c:v>
                </c:pt>
                <c:pt idx="3">
                  <c:v>68.62</c:v>
                </c:pt>
                <c:pt idx="4">
                  <c:v>73.27</c:v>
                </c:pt>
              </c:numCache>
            </c:numRef>
          </c:val>
          <c:extLst xmlns:c16r2="http://schemas.microsoft.com/office/drawing/2015/06/chart">
            <c:ext xmlns:c16="http://schemas.microsoft.com/office/drawing/2014/chart" uri="{C3380CC4-5D6E-409C-BE32-E72D297353CC}">
              <c16:uniqueId val="{00000000-3A16-4080-8059-D896B57CCBE2}"/>
            </c:ext>
          </c:extLst>
        </c:ser>
        <c:dLbls>
          <c:showLegendKey val="0"/>
          <c:showVal val="0"/>
          <c:showCatName val="0"/>
          <c:showSerName val="0"/>
          <c:showPercent val="0"/>
          <c:showBubbleSize val="0"/>
        </c:dLbls>
        <c:gapWidth val="150"/>
        <c:axId val="108480768"/>
        <c:axId val="108482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A16-4080-8059-D896B57CCBE2}"/>
            </c:ext>
          </c:extLst>
        </c:ser>
        <c:dLbls>
          <c:showLegendKey val="0"/>
          <c:showVal val="0"/>
          <c:showCatName val="0"/>
          <c:showSerName val="0"/>
          <c:showPercent val="0"/>
          <c:showBubbleSize val="0"/>
        </c:dLbls>
        <c:marker val="1"/>
        <c:smooth val="0"/>
        <c:axId val="108480768"/>
        <c:axId val="108482944"/>
      </c:lineChart>
      <c:dateAx>
        <c:axId val="108480768"/>
        <c:scaling>
          <c:orientation val="minMax"/>
        </c:scaling>
        <c:delete val="1"/>
        <c:axPos val="b"/>
        <c:numFmt formatCode="ge" sourceLinked="1"/>
        <c:majorTickMark val="none"/>
        <c:minorTickMark val="none"/>
        <c:tickLblPos val="none"/>
        <c:crossAx val="108482944"/>
        <c:crosses val="autoZero"/>
        <c:auto val="1"/>
        <c:lblOffset val="100"/>
        <c:baseTimeUnit val="years"/>
      </c:dateAx>
      <c:valAx>
        <c:axId val="108482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480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D00-40CE-86DC-BD901C3E0E3F}"/>
            </c:ext>
          </c:extLst>
        </c:ser>
        <c:dLbls>
          <c:showLegendKey val="0"/>
          <c:showVal val="0"/>
          <c:showCatName val="0"/>
          <c:showSerName val="0"/>
          <c:showPercent val="0"/>
          <c:showBubbleSize val="0"/>
        </c:dLbls>
        <c:gapWidth val="150"/>
        <c:axId val="108522112"/>
        <c:axId val="108532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D00-40CE-86DC-BD901C3E0E3F}"/>
            </c:ext>
          </c:extLst>
        </c:ser>
        <c:dLbls>
          <c:showLegendKey val="0"/>
          <c:showVal val="0"/>
          <c:showCatName val="0"/>
          <c:showSerName val="0"/>
          <c:showPercent val="0"/>
          <c:showBubbleSize val="0"/>
        </c:dLbls>
        <c:marker val="1"/>
        <c:smooth val="0"/>
        <c:axId val="108522112"/>
        <c:axId val="108532480"/>
      </c:lineChart>
      <c:dateAx>
        <c:axId val="108522112"/>
        <c:scaling>
          <c:orientation val="minMax"/>
        </c:scaling>
        <c:delete val="1"/>
        <c:axPos val="b"/>
        <c:numFmt formatCode="ge" sourceLinked="1"/>
        <c:majorTickMark val="none"/>
        <c:minorTickMark val="none"/>
        <c:tickLblPos val="none"/>
        <c:crossAx val="108532480"/>
        <c:crosses val="autoZero"/>
        <c:auto val="1"/>
        <c:lblOffset val="100"/>
        <c:baseTimeUnit val="years"/>
      </c:dateAx>
      <c:valAx>
        <c:axId val="108532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522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75F-461E-AE08-8ADBA7D41A25}"/>
            </c:ext>
          </c:extLst>
        </c:ser>
        <c:dLbls>
          <c:showLegendKey val="0"/>
          <c:showVal val="0"/>
          <c:showCatName val="0"/>
          <c:showSerName val="0"/>
          <c:showPercent val="0"/>
          <c:showBubbleSize val="0"/>
        </c:dLbls>
        <c:gapWidth val="150"/>
        <c:axId val="108551168"/>
        <c:axId val="108573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75F-461E-AE08-8ADBA7D41A25}"/>
            </c:ext>
          </c:extLst>
        </c:ser>
        <c:dLbls>
          <c:showLegendKey val="0"/>
          <c:showVal val="0"/>
          <c:showCatName val="0"/>
          <c:showSerName val="0"/>
          <c:showPercent val="0"/>
          <c:showBubbleSize val="0"/>
        </c:dLbls>
        <c:marker val="1"/>
        <c:smooth val="0"/>
        <c:axId val="108551168"/>
        <c:axId val="108573824"/>
      </c:lineChart>
      <c:dateAx>
        <c:axId val="108551168"/>
        <c:scaling>
          <c:orientation val="minMax"/>
        </c:scaling>
        <c:delete val="1"/>
        <c:axPos val="b"/>
        <c:numFmt formatCode="ge" sourceLinked="1"/>
        <c:majorTickMark val="none"/>
        <c:minorTickMark val="none"/>
        <c:tickLblPos val="none"/>
        <c:crossAx val="108573824"/>
        <c:crosses val="autoZero"/>
        <c:auto val="1"/>
        <c:lblOffset val="100"/>
        <c:baseTimeUnit val="years"/>
      </c:dateAx>
      <c:valAx>
        <c:axId val="10857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551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399-42AB-B4EA-2AC6ABDC95A5}"/>
            </c:ext>
          </c:extLst>
        </c:ser>
        <c:dLbls>
          <c:showLegendKey val="0"/>
          <c:showVal val="0"/>
          <c:showCatName val="0"/>
          <c:showSerName val="0"/>
          <c:showPercent val="0"/>
          <c:showBubbleSize val="0"/>
        </c:dLbls>
        <c:gapWidth val="150"/>
        <c:axId val="109993984"/>
        <c:axId val="109995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399-42AB-B4EA-2AC6ABDC95A5}"/>
            </c:ext>
          </c:extLst>
        </c:ser>
        <c:dLbls>
          <c:showLegendKey val="0"/>
          <c:showVal val="0"/>
          <c:showCatName val="0"/>
          <c:showSerName val="0"/>
          <c:showPercent val="0"/>
          <c:showBubbleSize val="0"/>
        </c:dLbls>
        <c:marker val="1"/>
        <c:smooth val="0"/>
        <c:axId val="109993984"/>
        <c:axId val="109995904"/>
      </c:lineChart>
      <c:dateAx>
        <c:axId val="109993984"/>
        <c:scaling>
          <c:orientation val="minMax"/>
        </c:scaling>
        <c:delete val="1"/>
        <c:axPos val="b"/>
        <c:numFmt formatCode="ge" sourceLinked="1"/>
        <c:majorTickMark val="none"/>
        <c:minorTickMark val="none"/>
        <c:tickLblPos val="none"/>
        <c:crossAx val="109995904"/>
        <c:crosses val="autoZero"/>
        <c:auto val="1"/>
        <c:lblOffset val="100"/>
        <c:baseTimeUnit val="years"/>
      </c:dateAx>
      <c:valAx>
        <c:axId val="109995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993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0D3-4D09-8F54-CC795E716F5D}"/>
            </c:ext>
          </c:extLst>
        </c:ser>
        <c:dLbls>
          <c:showLegendKey val="0"/>
          <c:showVal val="0"/>
          <c:showCatName val="0"/>
          <c:showSerName val="0"/>
          <c:showPercent val="0"/>
          <c:showBubbleSize val="0"/>
        </c:dLbls>
        <c:gapWidth val="150"/>
        <c:axId val="110307584"/>
        <c:axId val="110309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0D3-4D09-8F54-CC795E716F5D}"/>
            </c:ext>
          </c:extLst>
        </c:ser>
        <c:dLbls>
          <c:showLegendKey val="0"/>
          <c:showVal val="0"/>
          <c:showCatName val="0"/>
          <c:showSerName val="0"/>
          <c:showPercent val="0"/>
          <c:showBubbleSize val="0"/>
        </c:dLbls>
        <c:marker val="1"/>
        <c:smooth val="0"/>
        <c:axId val="110307584"/>
        <c:axId val="110309760"/>
      </c:lineChart>
      <c:dateAx>
        <c:axId val="110307584"/>
        <c:scaling>
          <c:orientation val="minMax"/>
        </c:scaling>
        <c:delete val="1"/>
        <c:axPos val="b"/>
        <c:numFmt formatCode="ge" sourceLinked="1"/>
        <c:majorTickMark val="none"/>
        <c:minorTickMark val="none"/>
        <c:tickLblPos val="none"/>
        <c:crossAx val="110309760"/>
        <c:crosses val="autoZero"/>
        <c:auto val="1"/>
        <c:lblOffset val="100"/>
        <c:baseTimeUnit val="years"/>
      </c:dateAx>
      <c:valAx>
        <c:axId val="110309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307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1399.96</c:v>
                </c:pt>
                <c:pt idx="1">
                  <c:v>1370.33</c:v>
                </c:pt>
                <c:pt idx="2">
                  <c:v>1275.5899999999999</c:v>
                </c:pt>
                <c:pt idx="3">
                  <c:v>1108.82</c:v>
                </c:pt>
                <c:pt idx="4">
                  <c:v>1675.12</c:v>
                </c:pt>
              </c:numCache>
            </c:numRef>
          </c:val>
          <c:extLst xmlns:c16r2="http://schemas.microsoft.com/office/drawing/2015/06/chart">
            <c:ext xmlns:c16="http://schemas.microsoft.com/office/drawing/2014/chart" uri="{C3380CC4-5D6E-409C-BE32-E72D297353CC}">
              <c16:uniqueId val="{00000000-ABC1-4353-B2C9-BAAFF55E3553}"/>
            </c:ext>
          </c:extLst>
        </c:ser>
        <c:dLbls>
          <c:showLegendKey val="0"/>
          <c:showVal val="0"/>
          <c:showCatName val="0"/>
          <c:showSerName val="0"/>
          <c:showPercent val="0"/>
          <c:showBubbleSize val="0"/>
        </c:dLbls>
        <c:gapWidth val="150"/>
        <c:axId val="110342912"/>
        <c:axId val="110344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1119.4100000000001</c:v>
                </c:pt>
                <c:pt idx="1">
                  <c:v>1067.74</c:v>
                </c:pt>
                <c:pt idx="2">
                  <c:v>1018.27</c:v>
                </c:pt>
                <c:pt idx="3">
                  <c:v>1120.55</c:v>
                </c:pt>
                <c:pt idx="4">
                  <c:v>855.79</c:v>
                </c:pt>
              </c:numCache>
            </c:numRef>
          </c:val>
          <c:smooth val="0"/>
          <c:extLst xmlns:c16r2="http://schemas.microsoft.com/office/drawing/2015/06/chart">
            <c:ext xmlns:c16="http://schemas.microsoft.com/office/drawing/2014/chart" uri="{C3380CC4-5D6E-409C-BE32-E72D297353CC}">
              <c16:uniqueId val="{00000001-ABC1-4353-B2C9-BAAFF55E3553}"/>
            </c:ext>
          </c:extLst>
        </c:ser>
        <c:dLbls>
          <c:showLegendKey val="0"/>
          <c:showVal val="0"/>
          <c:showCatName val="0"/>
          <c:showSerName val="0"/>
          <c:showPercent val="0"/>
          <c:showBubbleSize val="0"/>
        </c:dLbls>
        <c:marker val="1"/>
        <c:smooth val="0"/>
        <c:axId val="110342912"/>
        <c:axId val="110344832"/>
      </c:lineChart>
      <c:dateAx>
        <c:axId val="110342912"/>
        <c:scaling>
          <c:orientation val="minMax"/>
        </c:scaling>
        <c:delete val="1"/>
        <c:axPos val="b"/>
        <c:numFmt formatCode="ge" sourceLinked="1"/>
        <c:majorTickMark val="none"/>
        <c:minorTickMark val="none"/>
        <c:tickLblPos val="none"/>
        <c:crossAx val="110344832"/>
        <c:crosses val="autoZero"/>
        <c:auto val="1"/>
        <c:lblOffset val="100"/>
        <c:baseTimeUnit val="years"/>
      </c:dateAx>
      <c:valAx>
        <c:axId val="110344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342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74.56</c:v>
                </c:pt>
                <c:pt idx="1">
                  <c:v>71.77</c:v>
                </c:pt>
                <c:pt idx="2">
                  <c:v>74.73</c:v>
                </c:pt>
                <c:pt idx="3">
                  <c:v>99.48</c:v>
                </c:pt>
                <c:pt idx="4">
                  <c:v>100</c:v>
                </c:pt>
              </c:numCache>
            </c:numRef>
          </c:val>
          <c:extLst xmlns:c16r2="http://schemas.microsoft.com/office/drawing/2015/06/chart">
            <c:ext xmlns:c16="http://schemas.microsoft.com/office/drawing/2014/chart" uri="{C3380CC4-5D6E-409C-BE32-E72D297353CC}">
              <c16:uniqueId val="{00000000-78D5-4688-B1E9-A3EC95DBED72}"/>
            </c:ext>
          </c:extLst>
        </c:ser>
        <c:dLbls>
          <c:showLegendKey val="0"/>
          <c:showVal val="0"/>
          <c:showCatName val="0"/>
          <c:showSerName val="0"/>
          <c:showPercent val="0"/>
          <c:showBubbleSize val="0"/>
        </c:dLbls>
        <c:gapWidth val="150"/>
        <c:axId val="110052480"/>
        <c:axId val="110054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71.349999999999994</c:v>
                </c:pt>
                <c:pt idx="1">
                  <c:v>73.569999999999993</c:v>
                </c:pt>
                <c:pt idx="2">
                  <c:v>71.569999999999993</c:v>
                </c:pt>
                <c:pt idx="3">
                  <c:v>73.28</c:v>
                </c:pt>
                <c:pt idx="4">
                  <c:v>82.82</c:v>
                </c:pt>
              </c:numCache>
            </c:numRef>
          </c:val>
          <c:smooth val="0"/>
          <c:extLst xmlns:c16r2="http://schemas.microsoft.com/office/drawing/2015/06/chart">
            <c:ext xmlns:c16="http://schemas.microsoft.com/office/drawing/2014/chart" uri="{C3380CC4-5D6E-409C-BE32-E72D297353CC}">
              <c16:uniqueId val="{00000001-78D5-4688-B1E9-A3EC95DBED72}"/>
            </c:ext>
          </c:extLst>
        </c:ser>
        <c:dLbls>
          <c:showLegendKey val="0"/>
          <c:showVal val="0"/>
          <c:showCatName val="0"/>
          <c:showSerName val="0"/>
          <c:showPercent val="0"/>
          <c:showBubbleSize val="0"/>
        </c:dLbls>
        <c:marker val="1"/>
        <c:smooth val="0"/>
        <c:axId val="110052480"/>
        <c:axId val="110054400"/>
      </c:lineChart>
      <c:dateAx>
        <c:axId val="110052480"/>
        <c:scaling>
          <c:orientation val="minMax"/>
        </c:scaling>
        <c:delete val="1"/>
        <c:axPos val="b"/>
        <c:numFmt formatCode="ge" sourceLinked="1"/>
        <c:majorTickMark val="none"/>
        <c:minorTickMark val="none"/>
        <c:tickLblPos val="none"/>
        <c:crossAx val="110054400"/>
        <c:crosses val="autoZero"/>
        <c:auto val="1"/>
        <c:lblOffset val="100"/>
        <c:baseTimeUnit val="years"/>
      </c:dateAx>
      <c:valAx>
        <c:axId val="110054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052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228.73</c:v>
                </c:pt>
                <c:pt idx="1">
                  <c:v>238.32</c:v>
                </c:pt>
                <c:pt idx="2">
                  <c:v>231.14</c:v>
                </c:pt>
                <c:pt idx="3">
                  <c:v>166.73</c:v>
                </c:pt>
                <c:pt idx="4">
                  <c:v>164.36</c:v>
                </c:pt>
              </c:numCache>
            </c:numRef>
          </c:val>
          <c:extLst xmlns:c16r2="http://schemas.microsoft.com/office/drawing/2015/06/chart">
            <c:ext xmlns:c16="http://schemas.microsoft.com/office/drawing/2014/chart" uri="{C3380CC4-5D6E-409C-BE32-E72D297353CC}">
              <c16:uniqueId val="{00000000-3154-4BC5-AAB9-AB59C9F0FF00}"/>
            </c:ext>
          </c:extLst>
        </c:ser>
        <c:dLbls>
          <c:showLegendKey val="0"/>
          <c:showVal val="0"/>
          <c:showCatName val="0"/>
          <c:showSerName val="0"/>
          <c:showPercent val="0"/>
          <c:showBubbleSize val="0"/>
        </c:dLbls>
        <c:gapWidth val="150"/>
        <c:axId val="110089728"/>
        <c:axId val="110091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182.55</c:v>
                </c:pt>
                <c:pt idx="1">
                  <c:v>184.87</c:v>
                </c:pt>
                <c:pt idx="2">
                  <c:v>195.88</c:v>
                </c:pt>
                <c:pt idx="3">
                  <c:v>193.1</c:v>
                </c:pt>
                <c:pt idx="4">
                  <c:v>165.76</c:v>
                </c:pt>
              </c:numCache>
            </c:numRef>
          </c:val>
          <c:smooth val="0"/>
          <c:extLst xmlns:c16r2="http://schemas.microsoft.com/office/drawing/2015/06/chart">
            <c:ext xmlns:c16="http://schemas.microsoft.com/office/drawing/2014/chart" uri="{C3380CC4-5D6E-409C-BE32-E72D297353CC}">
              <c16:uniqueId val="{00000001-3154-4BC5-AAB9-AB59C9F0FF00}"/>
            </c:ext>
          </c:extLst>
        </c:ser>
        <c:dLbls>
          <c:showLegendKey val="0"/>
          <c:showVal val="0"/>
          <c:showCatName val="0"/>
          <c:showSerName val="0"/>
          <c:showPercent val="0"/>
          <c:showBubbleSize val="0"/>
        </c:dLbls>
        <c:marker val="1"/>
        <c:smooth val="0"/>
        <c:axId val="110089728"/>
        <c:axId val="110091648"/>
      </c:lineChart>
      <c:dateAx>
        <c:axId val="110089728"/>
        <c:scaling>
          <c:orientation val="minMax"/>
        </c:scaling>
        <c:delete val="1"/>
        <c:axPos val="b"/>
        <c:numFmt formatCode="ge" sourceLinked="1"/>
        <c:majorTickMark val="none"/>
        <c:minorTickMark val="none"/>
        <c:tickLblPos val="none"/>
        <c:crossAx val="110091648"/>
        <c:crosses val="autoZero"/>
        <c:auto val="1"/>
        <c:lblOffset val="100"/>
        <c:baseTimeUnit val="years"/>
      </c:dateAx>
      <c:valAx>
        <c:axId val="110091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089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広島県　海田町</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8" t="s">
        <v>1</v>
      </c>
      <c r="C7" s="68"/>
      <c r="D7" s="68"/>
      <c r="E7" s="68"/>
      <c r="F7" s="68"/>
      <c r="G7" s="68"/>
      <c r="H7" s="68"/>
      <c r="I7" s="68" t="s">
        <v>2</v>
      </c>
      <c r="J7" s="68"/>
      <c r="K7" s="68"/>
      <c r="L7" s="68"/>
      <c r="M7" s="68"/>
      <c r="N7" s="68"/>
      <c r="O7" s="68"/>
      <c r="P7" s="68" t="s">
        <v>3</v>
      </c>
      <c r="Q7" s="68"/>
      <c r="R7" s="68"/>
      <c r="S7" s="68"/>
      <c r="T7" s="68"/>
      <c r="U7" s="68"/>
      <c r="V7" s="68"/>
      <c r="W7" s="68" t="s">
        <v>4</v>
      </c>
      <c r="X7" s="68"/>
      <c r="Y7" s="68"/>
      <c r="Z7" s="68"/>
      <c r="AA7" s="68"/>
      <c r="AB7" s="68"/>
      <c r="AC7" s="68"/>
      <c r="AD7" s="68" t="s">
        <v>5</v>
      </c>
      <c r="AE7" s="68"/>
      <c r="AF7" s="68"/>
      <c r="AG7" s="68"/>
      <c r="AH7" s="68"/>
      <c r="AI7" s="68"/>
      <c r="AJ7" s="68"/>
      <c r="AK7" s="3"/>
      <c r="AL7" s="68" t="s">
        <v>6</v>
      </c>
      <c r="AM7" s="68"/>
      <c r="AN7" s="68"/>
      <c r="AO7" s="68"/>
      <c r="AP7" s="68"/>
      <c r="AQ7" s="68"/>
      <c r="AR7" s="68"/>
      <c r="AS7" s="68"/>
      <c r="AT7" s="68" t="s">
        <v>7</v>
      </c>
      <c r="AU7" s="68"/>
      <c r="AV7" s="68"/>
      <c r="AW7" s="68"/>
      <c r="AX7" s="68"/>
      <c r="AY7" s="68"/>
      <c r="AZ7" s="68"/>
      <c r="BA7" s="68"/>
      <c r="BB7" s="68" t="s">
        <v>8</v>
      </c>
      <c r="BC7" s="68"/>
      <c r="BD7" s="68"/>
      <c r="BE7" s="68"/>
      <c r="BF7" s="68"/>
      <c r="BG7" s="68"/>
      <c r="BH7" s="68"/>
      <c r="BI7" s="68"/>
      <c r="BJ7" s="3"/>
      <c r="BK7" s="3"/>
      <c r="BL7" s="4" t="s">
        <v>9</v>
      </c>
      <c r="BM7" s="5"/>
      <c r="BN7" s="5"/>
      <c r="BO7" s="5"/>
      <c r="BP7" s="5"/>
      <c r="BQ7" s="5"/>
      <c r="BR7" s="5"/>
      <c r="BS7" s="5"/>
      <c r="BT7" s="5"/>
      <c r="BU7" s="5"/>
      <c r="BV7" s="5"/>
      <c r="BW7" s="5"/>
      <c r="BX7" s="5"/>
      <c r="BY7" s="6"/>
    </row>
    <row r="8" spans="1:78" ht="18.75" customHeight="1" x14ac:dyDescent="0.15">
      <c r="A8" s="2"/>
      <c r="B8" s="77" t="str">
        <f>データ!I6</f>
        <v>法非適用</v>
      </c>
      <c r="C8" s="77"/>
      <c r="D8" s="77"/>
      <c r="E8" s="77"/>
      <c r="F8" s="77"/>
      <c r="G8" s="77"/>
      <c r="H8" s="77"/>
      <c r="I8" s="77" t="str">
        <f>データ!J6</f>
        <v>下水道事業</v>
      </c>
      <c r="J8" s="77"/>
      <c r="K8" s="77"/>
      <c r="L8" s="77"/>
      <c r="M8" s="77"/>
      <c r="N8" s="77"/>
      <c r="O8" s="77"/>
      <c r="P8" s="77" t="str">
        <f>データ!K6</f>
        <v>公共下水道</v>
      </c>
      <c r="Q8" s="77"/>
      <c r="R8" s="77"/>
      <c r="S8" s="77"/>
      <c r="T8" s="77"/>
      <c r="U8" s="77"/>
      <c r="V8" s="77"/>
      <c r="W8" s="77" t="str">
        <f>データ!L6</f>
        <v>Cb2</v>
      </c>
      <c r="X8" s="77"/>
      <c r="Y8" s="77"/>
      <c r="Z8" s="77"/>
      <c r="AA8" s="77"/>
      <c r="AB8" s="77"/>
      <c r="AC8" s="77"/>
      <c r="AD8" s="78" t="str">
        <f>データ!$M$6</f>
        <v>非設置</v>
      </c>
      <c r="AE8" s="78"/>
      <c r="AF8" s="78"/>
      <c r="AG8" s="78"/>
      <c r="AH8" s="78"/>
      <c r="AI8" s="78"/>
      <c r="AJ8" s="78"/>
      <c r="AK8" s="3"/>
      <c r="AL8" s="72">
        <f>データ!S6</f>
        <v>29852</v>
      </c>
      <c r="AM8" s="72"/>
      <c r="AN8" s="72"/>
      <c r="AO8" s="72"/>
      <c r="AP8" s="72"/>
      <c r="AQ8" s="72"/>
      <c r="AR8" s="72"/>
      <c r="AS8" s="72"/>
      <c r="AT8" s="71">
        <f>データ!T6</f>
        <v>13.79</v>
      </c>
      <c r="AU8" s="71"/>
      <c r="AV8" s="71"/>
      <c r="AW8" s="71"/>
      <c r="AX8" s="71"/>
      <c r="AY8" s="71"/>
      <c r="AZ8" s="71"/>
      <c r="BA8" s="71"/>
      <c r="BB8" s="71">
        <f>データ!U6</f>
        <v>2164.7600000000002</v>
      </c>
      <c r="BC8" s="71"/>
      <c r="BD8" s="71"/>
      <c r="BE8" s="71"/>
      <c r="BF8" s="71"/>
      <c r="BG8" s="71"/>
      <c r="BH8" s="71"/>
      <c r="BI8" s="71"/>
      <c r="BJ8" s="3"/>
      <c r="BK8" s="3"/>
      <c r="BL8" s="75" t="s">
        <v>10</v>
      </c>
      <c r="BM8" s="76"/>
      <c r="BN8" s="7" t="s">
        <v>11</v>
      </c>
      <c r="BO8" s="8"/>
      <c r="BP8" s="8"/>
      <c r="BQ8" s="8"/>
      <c r="BR8" s="8"/>
      <c r="BS8" s="8"/>
      <c r="BT8" s="8"/>
      <c r="BU8" s="8"/>
      <c r="BV8" s="8"/>
      <c r="BW8" s="8"/>
      <c r="BX8" s="8"/>
      <c r="BY8" s="9"/>
    </row>
    <row r="9" spans="1:78" ht="18.75" customHeight="1" x14ac:dyDescent="0.15">
      <c r="A9" s="2"/>
      <c r="B9" s="68" t="s">
        <v>12</v>
      </c>
      <c r="C9" s="68"/>
      <c r="D9" s="68"/>
      <c r="E9" s="68"/>
      <c r="F9" s="68"/>
      <c r="G9" s="68"/>
      <c r="H9" s="68"/>
      <c r="I9" s="68" t="s">
        <v>13</v>
      </c>
      <c r="J9" s="68"/>
      <c r="K9" s="68"/>
      <c r="L9" s="68"/>
      <c r="M9" s="68"/>
      <c r="N9" s="68"/>
      <c r="O9" s="68"/>
      <c r="P9" s="68" t="s">
        <v>14</v>
      </c>
      <c r="Q9" s="68"/>
      <c r="R9" s="68"/>
      <c r="S9" s="68"/>
      <c r="T9" s="68"/>
      <c r="U9" s="68"/>
      <c r="V9" s="68"/>
      <c r="W9" s="68" t="s">
        <v>15</v>
      </c>
      <c r="X9" s="68"/>
      <c r="Y9" s="68"/>
      <c r="Z9" s="68"/>
      <c r="AA9" s="68"/>
      <c r="AB9" s="68"/>
      <c r="AC9" s="68"/>
      <c r="AD9" s="68" t="s">
        <v>16</v>
      </c>
      <c r="AE9" s="68"/>
      <c r="AF9" s="68"/>
      <c r="AG9" s="68"/>
      <c r="AH9" s="68"/>
      <c r="AI9" s="68"/>
      <c r="AJ9" s="68"/>
      <c r="AK9" s="3"/>
      <c r="AL9" s="68" t="s">
        <v>17</v>
      </c>
      <c r="AM9" s="68"/>
      <c r="AN9" s="68"/>
      <c r="AO9" s="68"/>
      <c r="AP9" s="68"/>
      <c r="AQ9" s="68"/>
      <c r="AR9" s="68"/>
      <c r="AS9" s="68"/>
      <c r="AT9" s="68" t="s">
        <v>18</v>
      </c>
      <c r="AU9" s="68"/>
      <c r="AV9" s="68"/>
      <c r="AW9" s="68"/>
      <c r="AX9" s="68"/>
      <c r="AY9" s="68"/>
      <c r="AZ9" s="68"/>
      <c r="BA9" s="68"/>
      <c r="BB9" s="68" t="s">
        <v>19</v>
      </c>
      <c r="BC9" s="68"/>
      <c r="BD9" s="68"/>
      <c r="BE9" s="68"/>
      <c r="BF9" s="68"/>
      <c r="BG9" s="68"/>
      <c r="BH9" s="68"/>
      <c r="BI9" s="68"/>
      <c r="BJ9" s="3"/>
      <c r="BK9" s="3"/>
      <c r="BL9" s="69" t="s">
        <v>20</v>
      </c>
      <c r="BM9" s="70"/>
      <c r="BN9" s="10" t="s">
        <v>21</v>
      </c>
      <c r="BO9" s="11"/>
      <c r="BP9" s="11"/>
      <c r="BQ9" s="11"/>
      <c r="BR9" s="11"/>
      <c r="BS9" s="11"/>
      <c r="BT9" s="11"/>
      <c r="BU9" s="11"/>
      <c r="BV9" s="11"/>
      <c r="BW9" s="11"/>
      <c r="BX9" s="11"/>
      <c r="BY9" s="12"/>
    </row>
    <row r="10" spans="1:78" ht="18.75" customHeight="1" x14ac:dyDescent="0.15">
      <c r="A10" s="2"/>
      <c r="B10" s="71" t="str">
        <f>データ!N6</f>
        <v>-</v>
      </c>
      <c r="C10" s="71"/>
      <c r="D10" s="71"/>
      <c r="E10" s="71"/>
      <c r="F10" s="71"/>
      <c r="G10" s="71"/>
      <c r="H10" s="71"/>
      <c r="I10" s="71" t="str">
        <f>データ!O6</f>
        <v>該当数値なし</v>
      </c>
      <c r="J10" s="71"/>
      <c r="K10" s="71"/>
      <c r="L10" s="71"/>
      <c r="M10" s="71"/>
      <c r="N10" s="71"/>
      <c r="O10" s="71"/>
      <c r="P10" s="71">
        <f>データ!P6</f>
        <v>98.6</v>
      </c>
      <c r="Q10" s="71"/>
      <c r="R10" s="71"/>
      <c r="S10" s="71"/>
      <c r="T10" s="71"/>
      <c r="U10" s="71"/>
      <c r="V10" s="71"/>
      <c r="W10" s="71">
        <f>データ!Q6</f>
        <v>100.16</v>
      </c>
      <c r="X10" s="71"/>
      <c r="Y10" s="71"/>
      <c r="Z10" s="71"/>
      <c r="AA10" s="71"/>
      <c r="AB10" s="71"/>
      <c r="AC10" s="71"/>
      <c r="AD10" s="72">
        <f>データ!R6</f>
        <v>2138</v>
      </c>
      <c r="AE10" s="72"/>
      <c r="AF10" s="72"/>
      <c r="AG10" s="72"/>
      <c r="AH10" s="72"/>
      <c r="AI10" s="72"/>
      <c r="AJ10" s="72"/>
      <c r="AK10" s="2"/>
      <c r="AL10" s="72">
        <f>データ!V6</f>
        <v>29440</v>
      </c>
      <c r="AM10" s="72"/>
      <c r="AN10" s="72"/>
      <c r="AO10" s="72"/>
      <c r="AP10" s="72"/>
      <c r="AQ10" s="72"/>
      <c r="AR10" s="72"/>
      <c r="AS10" s="72"/>
      <c r="AT10" s="71">
        <f>データ!W6</f>
        <v>4.71</v>
      </c>
      <c r="AU10" s="71"/>
      <c r="AV10" s="71"/>
      <c r="AW10" s="71"/>
      <c r="AX10" s="71"/>
      <c r="AY10" s="71"/>
      <c r="AZ10" s="71"/>
      <c r="BA10" s="71"/>
      <c r="BB10" s="71">
        <f>データ!X6</f>
        <v>6250.53</v>
      </c>
      <c r="BC10" s="71"/>
      <c r="BD10" s="71"/>
      <c r="BE10" s="71"/>
      <c r="BF10" s="71"/>
      <c r="BG10" s="71"/>
      <c r="BH10" s="71"/>
      <c r="BI10" s="71"/>
      <c r="BJ10" s="2"/>
      <c r="BK10" s="2"/>
      <c r="BL10" s="73" t="s">
        <v>22</v>
      </c>
      <c r="BM10" s="7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24</v>
      </c>
      <c r="BM11" s="63"/>
      <c r="BN11" s="63"/>
      <c r="BO11" s="63"/>
      <c r="BP11" s="63"/>
      <c r="BQ11" s="63"/>
      <c r="BR11" s="63"/>
      <c r="BS11" s="63"/>
      <c r="BT11" s="63"/>
      <c r="BU11" s="63"/>
      <c r="BV11" s="63"/>
      <c r="BW11" s="63"/>
      <c r="BX11" s="63"/>
      <c r="BY11" s="63"/>
      <c r="BZ11" s="6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x14ac:dyDescent="0.15">
      <c r="A14" s="2"/>
      <c r="B14" s="65" t="s">
        <v>25</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41" t="s">
        <v>26</v>
      </c>
      <c r="BM14" s="42"/>
      <c r="BN14" s="42"/>
      <c r="BO14" s="42"/>
      <c r="BP14" s="42"/>
      <c r="BQ14" s="42"/>
      <c r="BR14" s="42"/>
      <c r="BS14" s="42"/>
      <c r="BT14" s="42"/>
      <c r="BU14" s="42"/>
      <c r="BV14" s="42"/>
      <c r="BW14" s="42"/>
      <c r="BX14" s="42"/>
      <c r="BY14" s="42"/>
      <c r="BZ14" s="43"/>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124</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122</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4"/>
      <c r="BM59" s="55"/>
      <c r="BN59" s="55"/>
      <c r="BO59" s="55"/>
      <c r="BP59" s="55"/>
      <c r="BQ59" s="55"/>
      <c r="BR59" s="55"/>
      <c r="BS59" s="55"/>
      <c r="BT59" s="55"/>
      <c r="BU59" s="55"/>
      <c r="BV59" s="55"/>
      <c r="BW59" s="55"/>
      <c r="BX59" s="55"/>
      <c r="BY59" s="55"/>
      <c r="BZ59" s="56"/>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123</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55</v>
      </c>
      <c r="N86" s="25" t="s">
        <v>55</v>
      </c>
      <c r="O86" s="25" t="str">
        <f>データ!EO6</f>
        <v>【0.23】</v>
      </c>
    </row>
  </sheetData>
  <sheetProtection algorithmName="SHA-512" hashValue="fFw6ELCAZNt0I3JimYMLPZUtvTtNGtHFw1dqReXvMj7e0MmGfrjNJGxYToozNGMNhBLJt1MA87OiwdGKUfi4CA==" saltValue="1TVyGxYvjvEAKFD7KKk62Q=="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56</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57</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58</v>
      </c>
      <c r="B3" s="28" t="s">
        <v>59</v>
      </c>
      <c r="C3" s="28" t="s">
        <v>60</v>
      </c>
      <c r="D3" s="28" t="s">
        <v>61</v>
      </c>
      <c r="E3" s="28" t="s">
        <v>62</v>
      </c>
      <c r="F3" s="28" t="s">
        <v>63</v>
      </c>
      <c r="G3" s="28" t="s">
        <v>64</v>
      </c>
      <c r="H3" s="82" t="s">
        <v>65</v>
      </c>
      <c r="I3" s="83"/>
      <c r="J3" s="83"/>
      <c r="K3" s="83"/>
      <c r="L3" s="83"/>
      <c r="M3" s="83"/>
      <c r="N3" s="83"/>
      <c r="O3" s="83"/>
      <c r="P3" s="83"/>
      <c r="Q3" s="83"/>
      <c r="R3" s="83"/>
      <c r="S3" s="83"/>
      <c r="T3" s="83"/>
      <c r="U3" s="83"/>
      <c r="V3" s="83"/>
      <c r="W3" s="83"/>
      <c r="X3" s="84"/>
      <c r="Y3" s="88" t="s">
        <v>66</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67</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15">
      <c r="A4" s="27" t="s">
        <v>68</v>
      </c>
      <c r="B4" s="29"/>
      <c r="C4" s="29"/>
      <c r="D4" s="29"/>
      <c r="E4" s="29"/>
      <c r="F4" s="29"/>
      <c r="G4" s="29"/>
      <c r="H4" s="85"/>
      <c r="I4" s="86"/>
      <c r="J4" s="86"/>
      <c r="K4" s="86"/>
      <c r="L4" s="86"/>
      <c r="M4" s="86"/>
      <c r="N4" s="86"/>
      <c r="O4" s="86"/>
      <c r="P4" s="86"/>
      <c r="Q4" s="86"/>
      <c r="R4" s="86"/>
      <c r="S4" s="86"/>
      <c r="T4" s="86"/>
      <c r="U4" s="86"/>
      <c r="V4" s="86"/>
      <c r="W4" s="86"/>
      <c r="X4" s="87"/>
      <c r="Y4" s="81" t="s">
        <v>69</v>
      </c>
      <c r="Z4" s="81"/>
      <c r="AA4" s="81"/>
      <c r="AB4" s="81"/>
      <c r="AC4" s="81"/>
      <c r="AD4" s="81"/>
      <c r="AE4" s="81"/>
      <c r="AF4" s="81"/>
      <c r="AG4" s="81"/>
      <c r="AH4" s="81"/>
      <c r="AI4" s="81"/>
      <c r="AJ4" s="81" t="s">
        <v>70</v>
      </c>
      <c r="AK4" s="81"/>
      <c r="AL4" s="81"/>
      <c r="AM4" s="81"/>
      <c r="AN4" s="81"/>
      <c r="AO4" s="81"/>
      <c r="AP4" s="81"/>
      <c r="AQ4" s="81"/>
      <c r="AR4" s="81"/>
      <c r="AS4" s="81"/>
      <c r="AT4" s="81"/>
      <c r="AU4" s="81" t="s">
        <v>71</v>
      </c>
      <c r="AV4" s="81"/>
      <c r="AW4" s="81"/>
      <c r="AX4" s="81"/>
      <c r="AY4" s="81"/>
      <c r="AZ4" s="81"/>
      <c r="BA4" s="81"/>
      <c r="BB4" s="81"/>
      <c r="BC4" s="81"/>
      <c r="BD4" s="81"/>
      <c r="BE4" s="81"/>
      <c r="BF4" s="81" t="s">
        <v>72</v>
      </c>
      <c r="BG4" s="81"/>
      <c r="BH4" s="81"/>
      <c r="BI4" s="81"/>
      <c r="BJ4" s="81"/>
      <c r="BK4" s="81"/>
      <c r="BL4" s="81"/>
      <c r="BM4" s="81"/>
      <c r="BN4" s="81"/>
      <c r="BO4" s="81"/>
      <c r="BP4" s="81"/>
      <c r="BQ4" s="81" t="s">
        <v>73</v>
      </c>
      <c r="BR4" s="81"/>
      <c r="BS4" s="81"/>
      <c r="BT4" s="81"/>
      <c r="BU4" s="81"/>
      <c r="BV4" s="81"/>
      <c r="BW4" s="81"/>
      <c r="BX4" s="81"/>
      <c r="BY4" s="81"/>
      <c r="BZ4" s="81"/>
      <c r="CA4" s="81"/>
      <c r="CB4" s="81" t="s">
        <v>74</v>
      </c>
      <c r="CC4" s="81"/>
      <c r="CD4" s="81"/>
      <c r="CE4" s="81"/>
      <c r="CF4" s="81"/>
      <c r="CG4" s="81"/>
      <c r="CH4" s="81"/>
      <c r="CI4" s="81"/>
      <c r="CJ4" s="81"/>
      <c r="CK4" s="81"/>
      <c r="CL4" s="81"/>
      <c r="CM4" s="81" t="s">
        <v>75</v>
      </c>
      <c r="CN4" s="81"/>
      <c r="CO4" s="81"/>
      <c r="CP4" s="81"/>
      <c r="CQ4" s="81"/>
      <c r="CR4" s="81"/>
      <c r="CS4" s="81"/>
      <c r="CT4" s="81"/>
      <c r="CU4" s="81"/>
      <c r="CV4" s="81"/>
      <c r="CW4" s="81"/>
      <c r="CX4" s="81" t="s">
        <v>76</v>
      </c>
      <c r="CY4" s="81"/>
      <c r="CZ4" s="81"/>
      <c r="DA4" s="81"/>
      <c r="DB4" s="81"/>
      <c r="DC4" s="81"/>
      <c r="DD4" s="81"/>
      <c r="DE4" s="81"/>
      <c r="DF4" s="81"/>
      <c r="DG4" s="81"/>
      <c r="DH4" s="81"/>
      <c r="DI4" s="81" t="s">
        <v>77</v>
      </c>
      <c r="DJ4" s="81"/>
      <c r="DK4" s="81"/>
      <c r="DL4" s="81"/>
      <c r="DM4" s="81"/>
      <c r="DN4" s="81"/>
      <c r="DO4" s="81"/>
      <c r="DP4" s="81"/>
      <c r="DQ4" s="81"/>
      <c r="DR4" s="81"/>
      <c r="DS4" s="81"/>
      <c r="DT4" s="81" t="s">
        <v>78</v>
      </c>
      <c r="DU4" s="81"/>
      <c r="DV4" s="81"/>
      <c r="DW4" s="81"/>
      <c r="DX4" s="81"/>
      <c r="DY4" s="81"/>
      <c r="DZ4" s="81"/>
      <c r="EA4" s="81"/>
      <c r="EB4" s="81"/>
      <c r="EC4" s="81"/>
      <c r="ED4" s="81"/>
      <c r="EE4" s="81" t="s">
        <v>79</v>
      </c>
      <c r="EF4" s="81"/>
      <c r="EG4" s="81"/>
      <c r="EH4" s="81"/>
      <c r="EI4" s="81"/>
      <c r="EJ4" s="81"/>
      <c r="EK4" s="81"/>
      <c r="EL4" s="81"/>
      <c r="EM4" s="81"/>
      <c r="EN4" s="81"/>
      <c r="EO4" s="81"/>
    </row>
    <row r="5" spans="1:145" x14ac:dyDescent="0.15">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x14ac:dyDescent="0.15">
      <c r="A6" s="27" t="s">
        <v>108</v>
      </c>
      <c r="B6" s="32">
        <f>B7</f>
        <v>2017</v>
      </c>
      <c r="C6" s="32">
        <f t="shared" ref="C6:X6" si="3">C7</f>
        <v>343048</v>
      </c>
      <c r="D6" s="32">
        <f t="shared" si="3"/>
        <v>47</v>
      </c>
      <c r="E6" s="32">
        <f t="shared" si="3"/>
        <v>17</v>
      </c>
      <c r="F6" s="32">
        <f t="shared" si="3"/>
        <v>1</v>
      </c>
      <c r="G6" s="32">
        <f t="shared" si="3"/>
        <v>0</v>
      </c>
      <c r="H6" s="32" t="str">
        <f t="shared" si="3"/>
        <v>広島県　海田町</v>
      </c>
      <c r="I6" s="32" t="str">
        <f t="shared" si="3"/>
        <v>法非適用</v>
      </c>
      <c r="J6" s="32" t="str">
        <f t="shared" si="3"/>
        <v>下水道事業</v>
      </c>
      <c r="K6" s="32" t="str">
        <f t="shared" si="3"/>
        <v>公共下水道</v>
      </c>
      <c r="L6" s="32" t="str">
        <f t="shared" si="3"/>
        <v>Cb2</v>
      </c>
      <c r="M6" s="32" t="str">
        <f t="shared" si="3"/>
        <v>非設置</v>
      </c>
      <c r="N6" s="33" t="str">
        <f t="shared" si="3"/>
        <v>-</v>
      </c>
      <c r="O6" s="33" t="str">
        <f t="shared" si="3"/>
        <v>該当数値なし</v>
      </c>
      <c r="P6" s="33">
        <f t="shared" si="3"/>
        <v>98.6</v>
      </c>
      <c r="Q6" s="33">
        <f t="shared" si="3"/>
        <v>100.16</v>
      </c>
      <c r="R6" s="33">
        <f t="shared" si="3"/>
        <v>2138</v>
      </c>
      <c r="S6" s="33">
        <f t="shared" si="3"/>
        <v>29852</v>
      </c>
      <c r="T6" s="33">
        <f t="shared" si="3"/>
        <v>13.79</v>
      </c>
      <c r="U6" s="33">
        <f t="shared" si="3"/>
        <v>2164.7600000000002</v>
      </c>
      <c r="V6" s="33">
        <f t="shared" si="3"/>
        <v>29440</v>
      </c>
      <c r="W6" s="33">
        <f t="shared" si="3"/>
        <v>4.71</v>
      </c>
      <c r="X6" s="33">
        <f t="shared" si="3"/>
        <v>6250.53</v>
      </c>
      <c r="Y6" s="34">
        <f>IF(Y7="",NA(),Y7)</f>
        <v>58.18</v>
      </c>
      <c r="Z6" s="34">
        <f t="shared" ref="Z6:AH6" si="4">IF(Z7="",NA(),Z7)</f>
        <v>58</v>
      </c>
      <c r="AA6" s="34">
        <f t="shared" si="4"/>
        <v>59.58</v>
      </c>
      <c r="AB6" s="34">
        <f t="shared" si="4"/>
        <v>68.62</v>
      </c>
      <c r="AC6" s="34">
        <f t="shared" si="4"/>
        <v>73.27</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1399.96</v>
      </c>
      <c r="BG6" s="34">
        <f t="shared" ref="BG6:BO6" si="7">IF(BG7="",NA(),BG7)</f>
        <v>1370.33</v>
      </c>
      <c r="BH6" s="34">
        <f t="shared" si="7"/>
        <v>1275.5899999999999</v>
      </c>
      <c r="BI6" s="34">
        <f t="shared" si="7"/>
        <v>1108.82</v>
      </c>
      <c r="BJ6" s="34">
        <f t="shared" si="7"/>
        <v>1675.12</v>
      </c>
      <c r="BK6" s="34">
        <f t="shared" si="7"/>
        <v>1119.4100000000001</v>
      </c>
      <c r="BL6" s="34">
        <f t="shared" si="7"/>
        <v>1067.74</v>
      </c>
      <c r="BM6" s="34">
        <f t="shared" si="7"/>
        <v>1018.27</v>
      </c>
      <c r="BN6" s="34">
        <f t="shared" si="7"/>
        <v>1120.55</v>
      </c>
      <c r="BO6" s="34">
        <f t="shared" si="7"/>
        <v>855.79</v>
      </c>
      <c r="BP6" s="33" t="str">
        <f>IF(BP7="","",IF(BP7="-","【-】","【"&amp;SUBSTITUTE(TEXT(BP7,"#,##0.00"),"-","△")&amp;"】"))</f>
        <v>【707.33】</v>
      </c>
      <c r="BQ6" s="34">
        <f>IF(BQ7="",NA(),BQ7)</f>
        <v>74.56</v>
      </c>
      <c r="BR6" s="34">
        <f t="shared" ref="BR6:BZ6" si="8">IF(BR7="",NA(),BR7)</f>
        <v>71.77</v>
      </c>
      <c r="BS6" s="34">
        <f t="shared" si="8"/>
        <v>74.73</v>
      </c>
      <c r="BT6" s="34">
        <f t="shared" si="8"/>
        <v>99.48</v>
      </c>
      <c r="BU6" s="34">
        <f t="shared" si="8"/>
        <v>100</v>
      </c>
      <c r="BV6" s="34">
        <f t="shared" si="8"/>
        <v>71.349999999999994</v>
      </c>
      <c r="BW6" s="34">
        <f t="shared" si="8"/>
        <v>73.569999999999993</v>
      </c>
      <c r="BX6" s="34">
        <f t="shared" si="8"/>
        <v>71.569999999999993</v>
      </c>
      <c r="BY6" s="34">
        <f t="shared" si="8"/>
        <v>73.28</v>
      </c>
      <c r="BZ6" s="34">
        <f t="shared" si="8"/>
        <v>82.82</v>
      </c>
      <c r="CA6" s="33" t="str">
        <f>IF(CA7="","",IF(CA7="-","【-】","【"&amp;SUBSTITUTE(TEXT(CA7,"#,##0.00"),"-","△")&amp;"】"))</f>
        <v>【101.26】</v>
      </c>
      <c r="CB6" s="34">
        <f>IF(CB7="",NA(),CB7)</f>
        <v>228.73</v>
      </c>
      <c r="CC6" s="34">
        <f t="shared" ref="CC6:CK6" si="9">IF(CC7="",NA(),CC7)</f>
        <v>238.32</v>
      </c>
      <c r="CD6" s="34">
        <f t="shared" si="9"/>
        <v>231.14</v>
      </c>
      <c r="CE6" s="34">
        <f t="shared" si="9"/>
        <v>166.73</v>
      </c>
      <c r="CF6" s="34">
        <f t="shared" si="9"/>
        <v>164.36</v>
      </c>
      <c r="CG6" s="34">
        <f t="shared" si="9"/>
        <v>182.55</v>
      </c>
      <c r="CH6" s="34">
        <f t="shared" si="9"/>
        <v>184.87</v>
      </c>
      <c r="CI6" s="34">
        <f t="shared" si="9"/>
        <v>195.88</v>
      </c>
      <c r="CJ6" s="34">
        <f t="shared" si="9"/>
        <v>193.1</v>
      </c>
      <c r="CK6" s="34">
        <f t="shared" si="9"/>
        <v>165.76</v>
      </c>
      <c r="CL6" s="33" t="str">
        <f>IF(CL7="","",IF(CL7="-","【-】","【"&amp;SUBSTITUTE(TEXT(CL7,"#,##0.00"),"-","△")&amp;"】"))</f>
        <v>【136.39】</v>
      </c>
      <c r="CM6" s="34" t="str">
        <f>IF(CM7="",NA(),CM7)</f>
        <v>-</v>
      </c>
      <c r="CN6" s="34" t="str">
        <f t="shared" ref="CN6:CV6" si="10">IF(CN7="",NA(),CN7)</f>
        <v>-</v>
      </c>
      <c r="CO6" s="34" t="str">
        <f t="shared" si="10"/>
        <v>-</v>
      </c>
      <c r="CP6" s="34" t="str">
        <f t="shared" si="10"/>
        <v>-</v>
      </c>
      <c r="CQ6" s="34" t="str">
        <f t="shared" si="10"/>
        <v>-</v>
      </c>
      <c r="CR6" s="34">
        <f t="shared" si="10"/>
        <v>50.27</v>
      </c>
      <c r="CS6" s="34">
        <f t="shared" si="10"/>
        <v>51.08</v>
      </c>
      <c r="CT6" s="34">
        <f t="shared" si="10"/>
        <v>49.75</v>
      </c>
      <c r="CU6" s="34">
        <f t="shared" si="10"/>
        <v>51.05</v>
      </c>
      <c r="CV6" s="34">
        <f t="shared" si="10"/>
        <v>50.12</v>
      </c>
      <c r="CW6" s="33" t="str">
        <f>IF(CW7="","",IF(CW7="-","【-】","【"&amp;SUBSTITUTE(TEXT(CW7,"#,##0.00"),"-","△")&amp;"】"))</f>
        <v>【60.13】</v>
      </c>
      <c r="CX6" s="34">
        <f>IF(CX7="",NA(),CX7)</f>
        <v>90.65</v>
      </c>
      <c r="CY6" s="34">
        <f t="shared" ref="CY6:DG6" si="11">IF(CY7="",NA(),CY7)</f>
        <v>91.04</v>
      </c>
      <c r="CZ6" s="34">
        <f t="shared" si="11"/>
        <v>92.32</v>
      </c>
      <c r="DA6" s="34">
        <f t="shared" si="11"/>
        <v>92.79</v>
      </c>
      <c r="DB6" s="34">
        <f t="shared" si="11"/>
        <v>94.39</v>
      </c>
      <c r="DC6" s="34">
        <f t="shared" si="11"/>
        <v>89.13</v>
      </c>
      <c r="DD6" s="34">
        <f t="shared" si="11"/>
        <v>88.59</v>
      </c>
      <c r="DE6" s="34">
        <f t="shared" si="11"/>
        <v>87.85</v>
      </c>
      <c r="DF6" s="34">
        <f t="shared" si="11"/>
        <v>87.52</v>
      </c>
      <c r="DG6" s="34">
        <f t="shared" si="11"/>
        <v>86.63</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4">
        <f t="shared" si="14"/>
        <v>0.32</v>
      </c>
      <c r="EI6" s="34">
        <f t="shared" si="14"/>
        <v>0.01</v>
      </c>
      <c r="EJ6" s="34">
        <f t="shared" si="14"/>
        <v>0.12</v>
      </c>
      <c r="EK6" s="34">
        <f t="shared" si="14"/>
        <v>0.11</v>
      </c>
      <c r="EL6" s="34">
        <f t="shared" si="14"/>
        <v>0.16</v>
      </c>
      <c r="EM6" s="34">
        <f t="shared" si="14"/>
        <v>0.19</v>
      </c>
      <c r="EN6" s="34">
        <f t="shared" si="14"/>
        <v>0.16</v>
      </c>
      <c r="EO6" s="33" t="str">
        <f>IF(EO7="","",IF(EO7="-","【-】","【"&amp;SUBSTITUTE(TEXT(EO7,"#,##0.00"),"-","△")&amp;"】"))</f>
        <v>【0.23】</v>
      </c>
    </row>
    <row r="7" spans="1:145" s="35" customFormat="1" x14ac:dyDescent="0.15">
      <c r="A7" s="27"/>
      <c r="B7" s="36">
        <v>2017</v>
      </c>
      <c r="C7" s="36">
        <v>343048</v>
      </c>
      <c r="D7" s="36">
        <v>47</v>
      </c>
      <c r="E7" s="36">
        <v>17</v>
      </c>
      <c r="F7" s="36">
        <v>1</v>
      </c>
      <c r="G7" s="36">
        <v>0</v>
      </c>
      <c r="H7" s="36" t="s">
        <v>109</v>
      </c>
      <c r="I7" s="36" t="s">
        <v>110</v>
      </c>
      <c r="J7" s="36" t="s">
        <v>111</v>
      </c>
      <c r="K7" s="36" t="s">
        <v>112</v>
      </c>
      <c r="L7" s="36" t="s">
        <v>113</v>
      </c>
      <c r="M7" s="36" t="s">
        <v>114</v>
      </c>
      <c r="N7" s="37" t="s">
        <v>115</v>
      </c>
      <c r="O7" s="37" t="s">
        <v>116</v>
      </c>
      <c r="P7" s="37">
        <v>98.6</v>
      </c>
      <c r="Q7" s="37">
        <v>100.16</v>
      </c>
      <c r="R7" s="37">
        <v>2138</v>
      </c>
      <c r="S7" s="37">
        <v>29852</v>
      </c>
      <c r="T7" s="37">
        <v>13.79</v>
      </c>
      <c r="U7" s="37">
        <v>2164.7600000000002</v>
      </c>
      <c r="V7" s="37">
        <v>29440</v>
      </c>
      <c r="W7" s="37">
        <v>4.71</v>
      </c>
      <c r="X7" s="37">
        <v>6250.53</v>
      </c>
      <c r="Y7" s="37">
        <v>58.18</v>
      </c>
      <c r="Z7" s="37">
        <v>58</v>
      </c>
      <c r="AA7" s="37">
        <v>59.58</v>
      </c>
      <c r="AB7" s="37">
        <v>68.62</v>
      </c>
      <c r="AC7" s="37">
        <v>73.27</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1399.96</v>
      </c>
      <c r="BG7" s="37">
        <v>1370.33</v>
      </c>
      <c r="BH7" s="37">
        <v>1275.5899999999999</v>
      </c>
      <c r="BI7" s="37">
        <v>1108.82</v>
      </c>
      <c r="BJ7" s="37">
        <v>1675.12</v>
      </c>
      <c r="BK7" s="37">
        <v>1119.4100000000001</v>
      </c>
      <c r="BL7" s="37">
        <v>1067.74</v>
      </c>
      <c r="BM7" s="37">
        <v>1018.27</v>
      </c>
      <c r="BN7" s="37">
        <v>1120.55</v>
      </c>
      <c r="BO7" s="37">
        <v>855.79</v>
      </c>
      <c r="BP7" s="37">
        <v>707.33</v>
      </c>
      <c r="BQ7" s="37">
        <v>74.56</v>
      </c>
      <c r="BR7" s="37">
        <v>71.77</v>
      </c>
      <c r="BS7" s="37">
        <v>74.73</v>
      </c>
      <c r="BT7" s="37">
        <v>99.48</v>
      </c>
      <c r="BU7" s="37">
        <v>100</v>
      </c>
      <c r="BV7" s="37">
        <v>71.349999999999994</v>
      </c>
      <c r="BW7" s="37">
        <v>73.569999999999993</v>
      </c>
      <c r="BX7" s="37">
        <v>71.569999999999993</v>
      </c>
      <c r="BY7" s="37">
        <v>73.28</v>
      </c>
      <c r="BZ7" s="37">
        <v>82.82</v>
      </c>
      <c r="CA7" s="37">
        <v>101.26</v>
      </c>
      <c r="CB7" s="37">
        <v>228.73</v>
      </c>
      <c r="CC7" s="37">
        <v>238.32</v>
      </c>
      <c r="CD7" s="37">
        <v>231.14</v>
      </c>
      <c r="CE7" s="37">
        <v>166.73</v>
      </c>
      <c r="CF7" s="37">
        <v>164.36</v>
      </c>
      <c r="CG7" s="37">
        <v>182.55</v>
      </c>
      <c r="CH7" s="37">
        <v>184.87</v>
      </c>
      <c r="CI7" s="37">
        <v>195.88</v>
      </c>
      <c r="CJ7" s="37">
        <v>193.1</v>
      </c>
      <c r="CK7" s="37">
        <v>165.76</v>
      </c>
      <c r="CL7" s="37">
        <v>136.38999999999999</v>
      </c>
      <c r="CM7" s="37" t="s">
        <v>115</v>
      </c>
      <c r="CN7" s="37" t="s">
        <v>115</v>
      </c>
      <c r="CO7" s="37" t="s">
        <v>115</v>
      </c>
      <c r="CP7" s="37" t="s">
        <v>115</v>
      </c>
      <c r="CQ7" s="37" t="s">
        <v>115</v>
      </c>
      <c r="CR7" s="37">
        <v>50.27</v>
      </c>
      <c r="CS7" s="37">
        <v>51.08</v>
      </c>
      <c r="CT7" s="37">
        <v>49.75</v>
      </c>
      <c r="CU7" s="37">
        <v>51.05</v>
      </c>
      <c r="CV7" s="37">
        <v>50.12</v>
      </c>
      <c r="CW7" s="37">
        <v>60.13</v>
      </c>
      <c r="CX7" s="37">
        <v>90.65</v>
      </c>
      <c r="CY7" s="37">
        <v>91.04</v>
      </c>
      <c r="CZ7" s="37">
        <v>92.32</v>
      </c>
      <c r="DA7" s="37">
        <v>92.79</v>
      </c>
      <c r="DB7" s="37">
        <v>94.39</v>
      </c>
      <c r="DC7" s="37">
        <v>89.13</v>
      </c>
      <c r="DD7" s="37">
        <v>88.59</v>
      </c>
      <c r="DE7" s="37">
        <v>87.85</v>
      </c>
      <c r="DF7" s="37">
        <v>87.52</v>
      </c>
      <c r="DG7" s="37">
        <v>86.63</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0.32</v>
      </c>
      <c r="EI7" s="37">
        <v>0.01</v>
      </c>
      <c r="EJ7" s="37">
        <v>0.12</v>
      </c>
      <c r="EK7" s="37">
        <v>0.11</v>
      </c>
      <c r="EL7" s="37">
        <v>0.16</v>
      </c>
      <c r="EM7" s="37">
        <v>0.19</v>
      </c>
      <c r="EN7" s="37">
        <v>0.16</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59</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鶴岡　良子</cp:lastModifiedBy>
  <cp:lastPrinted>2019-02-20T00:38:55Z</cp:lastPrinted>
  <dcterms:created xsi:type="dcterms:W3CDTF">2018-12-03T09:07:15Z</dcterms:created>
  <dcterms:modified xsi:type="dcterms:W3CDTF">2019-03-05T07:30:08Z</dcterms:modified>
</cp:coreProperties>
</file>