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財政経営課\C1030財政公表\財政状況資料集\R5決算\"/>
    </mc:Choice>
  </mc:AlternateContent>
  <xr:revisionPtr revIDLastSave="0" documentId="13_ncr:1_{FAA1E6E0-781E-4B91-A010-53F38C9B9888}" xr6:coauthVersionLast="47" xr6:coauthVersionMax="47" xr10:uidLastSave="{00000000-0000-0000-0000-000000000000}"/>
  <bookViews>
    <workbookView xWindow="22932" yWindow="-960" windowWidth="23256" windowHeight="12456" tabRatio="91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連結実質赤字比率に係る赤字・黒字の構成分析" sheetId="5" r:id="rId9"/>
    <sheet name="実質収支比率等に係る経年分析" sheetId="4"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E34" i="10"/>
  <c r="U34" i="10"/>
  <c r="U35" i="10" s="1"/>
  <c r="U36" i="10" s="1"/>
  <c r="C34" i="10"/>
  <c r="AM34" i="10" s="1"/>
  <c r="AM35"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<sst xmlns="http://schemas.openxmlformats.org/spreadsheetml/2006/main" count="1110" uniqueCount="556">
  <si>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</si>
  <si>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</si>
  <si>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</si>
  <si>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</si>
  <si>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</si>
  <si>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</si>
  <si>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</si>
  <si>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</si>
  <si>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</si>
  <si>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</si>
  <si>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</si>
  <si>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</si>
  <si>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</si>
  <si>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</si>
  <si>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</si>
  <si>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</si>
  <si>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</si>
  <si>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</si>
  <si>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</si>
  <si>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</si>
  <si>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</si>
  <si>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</si>
  <si>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</si>
  <si>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</si>
  <si>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</si>
  <si>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</si>
  <si>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</si>
  <si>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</si>
  <si>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</si>
  <si>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</si>
  <si>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</si>
  <si>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</si>
  <si>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</si>
  <si>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</si>
  <si>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</si>
  <si>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</si>
  <si>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</si>
  <si>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</si>
  <si>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</si>
  <si>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</si>
  <si>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</si>
  <si>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</si>
  <si>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</si>
  <si>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</si>
  <si>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</si>
  <si>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</si>
  <si>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</si>
  <si>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</si>
  <si>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</si>
  <si>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</si>
  <si>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</si>
  <si>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</si>
  <si>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</si>
  <si>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</si>
  <si>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</si>
  <si>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</si>
  <si>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</si>
  <si>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</si>
  <si>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</si>
  <si>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</si>
  <si>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</si>
  <si>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</si>
  <si>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</si>
  <si>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</si>
  <si>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</si>
  <si>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</si>
  <si>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</si>
  <si>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</si>
  <si>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</si>
  <si>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</si>
  <si>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</si>
  <si>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</si>
  <si>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</si>
  <si>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</si>
  <si>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</si>
  <si>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</si>
  <si>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</si>
  <si>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</si>
  <si>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</si>
  <si>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</si>
  <si>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</si>
  <si>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</si>
  <si>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</si>
  <si>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</si>
  <si>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</si>
  <si>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</si>
  <si>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</si>
  <si>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</si>
  <si>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</si>
  <si>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</si>
  <si>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</si>
  <si>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</si>
  <si>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</si>
  <si>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</si>
  <si>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海田町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</si>
  <si>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</si>
  <si>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</si>
  <si>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</si>
  <si>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</si>
  <si>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</si>
  <si>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</si>
  <si>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</si>
  <si>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</si>
  <si>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</si>
  <si>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</si>
  <si>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</si>
  <si>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</si>
  <si>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</si>
  <si>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</si>
  <si>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</si>
  <si>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</si>
  <si>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</si>
  <si>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</si>
  <si>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</si>
  <si>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</si>
  <si>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</si>
  <si>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</si>
  <si>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</si>
  <si>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</si>
  <si>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</si>
  <si>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</si>
  <si>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</si>
  <si>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</si>
  <si>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</si>
  <si>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</si>
  <si>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</si>
  <si>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</si>
  <si>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</si>
  <si>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</si>
  <si>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</si>
  <si>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</si>
  <si>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</si>
  <si>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</si>
  <si>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</si>
  <si>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</si>
  <si>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</si>
  <si>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</si>
  <si>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</si>
  <si>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</si>
  <si>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</si>
  <si>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</si>
  <si>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</si>
  <si>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</si>
  <si>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</si>
  <si>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</si>
  <si>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</si>
  <si>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</si>
  <si>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</si>
  <si>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</si>
  <si>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</si>
  <si>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</si>
  <si>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</si>
  <si>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</si>
  <si>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</si>
  <si>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</si>
  <si>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</si>
  <si>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</si>
  <si>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</si>
  <si>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</si>
  <si>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</si>
  <si>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</si>
  <si>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</si>
  <si>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</si>
  <si>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</si>
  <si>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</si>
  <si>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</si>
  <si>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</si>
  <si>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</si>
  <si>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</si>
  <si>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</si>
  <si>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</si>
  <si>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</si>
  <si>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</si>
  <si>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</si>
  <si>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</si>
  <si>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</si>
  <si>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</si>
  <si>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</si>
  <si>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</si>
  <si>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</si>
  <si>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</si>
  <si>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</si>
  <si>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</si>
  <si>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</si>
  <si>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</si>
  <si>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</si>
  <si>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</si>
  <si>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</si>
  <si>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</si>
  <si>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</si>
  <si>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</si>
  <si>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</si>
  <si>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</si>
  <si>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</si>
  <si>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</si>
  <si>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</si>
  <si>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</si>
  <si>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</si>
  <si>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</si>
  <si>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</si>
  <si>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</si>
  <si>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</si>
  <si>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</si>
  <si>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広島県海田町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</si>
  <si>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</si>
  <si>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</si>
  <si>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</si>
  <si>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</si>
  <si>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</si>
  <si>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</si>
  <si>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</si>
  <si>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</si>
  <si>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</si>
  <si>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</si>
  <si>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</si>
  <si>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</si>
  <si>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</si>
  <si>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</si>
  <si>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</si>
  <si>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</si>
  <si>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</si>
  <si>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</si>
  <si>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</si>
  <si>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</si>
  <si>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</si>
  <si>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</si>
  <si>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</si>
  <si>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</si>
  <si>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</si>
  <si>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</si>
  <si>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</si>
  <si>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</si>
  <si>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</si>
  <si>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</si>
  <si>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</si>
  <si>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</si>
  <si>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</si>
  <si>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</si>
  <si>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</si>
  <si>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</si>
  <si>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</si>
  <si>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</si>
  <si>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</si>
  <si>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</si>
  <si>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</si>
  <si>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</si>
  <si>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</si>
  <si>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</si>
  <si>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</si>
  <si>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</si>
  <si>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</si>
  <si>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</si>
  <si>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</si>
  <si>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</si>
  <si>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</si>
  <si>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</si>
  <si>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</si>
  <si>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</si>
  <si>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</si>
  <si>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</si>
  <si>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</si>
  <si>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</si>
  <si>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</si>
  <si>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</si>
  <si>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</si>
  <si>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</si>
  <si>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</si>
  <si>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</si>
  <si>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</si>
  <si>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</si>
  <si>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</si>
  <si>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</si>
  <si>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</si>
  <si>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</si>
  <si>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</si>
  <si>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</si>
  <si>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</si>
  <si>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</si>
  <si>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</si>
  <si>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</si>
  <si>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</si>
  <si>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</si>
  <si>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</si>
  <si>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</si>
  <si>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</si>
  <si>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</si>
  <si>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</si>
  <si>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</si>
  <si>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</si>
  <si>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</si>
  <si>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</si>
  <si>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</si>
  <si>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</si>
  <si>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</si>
  <si>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</si>
  <si>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</si>
  <si>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</si>
  <si>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</si>
  <si>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</si>
  <si>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</si>
  <si>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</si>
  <si>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</si>
  <si>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</si>
  <si>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</si>
  <si>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</si>
  <si>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</si>
  <si>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</si>
  <si>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</si>
  <si>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</si>
  <si>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</si>
  <si>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</si>
  <si>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</si>
  <si>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</si>
  <si>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</si>
  <si>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</si>
  <si>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</si>
  <si>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</si>
  <si>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</si>
  <si>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</si>
  <si>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</si>
  <si>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</si>
  <si>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</si>
  <si>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</si>
  <si>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</si>
  <si>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</si>
  <si>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</si>
  <si>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</si>
  <si>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</si>
  <si>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</si>
  <si>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</si>
  <si>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</si>
  <si>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</si>
  <si>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</si>
  <si>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</si>
  <si>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</si>
  <si>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</si>
  <si>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</si>
  <si>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</si>
  <si>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</si>
  <si>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</si>
  <si>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</si>
  <si>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</si>
  <si>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</si>
  <si>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</si>
  <si>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</si>
  <si>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</si>
  <si>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</si>
  <si>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</si>
  <si>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</si>
  <si>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</si>
  <si>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</si>
  <si>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</si>
  <si>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</si>
  <si>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</si>
  <si>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広島県海田町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</si>
  <si>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</si>
  <si>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</si>
  <si>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</si>
  <si>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</si>
  <si>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</si>
  <si>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</si>
  <si>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</si>
  <si>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</si>
  <si>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</si>
  <si>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</si>
  <si>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</si>
  <si>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</si>
  <si>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</si>
  <si>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</si>
  <si>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</si>
  <si>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</si>
  <si>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</si>
  <si>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</si>
  <si>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</si>
  <si>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</si>
  <si>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</si>
  <si>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</si>
  <si>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</si>
  <si>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</si>
  <si>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</si>
  <si>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</si>
  <si>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</si>
  <si>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</si>
  <si>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</si>
  <si>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</si>
  <si>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</si>
  <si>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</si>
  <si>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</si>
  <si>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</si>
  <si>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</si>
  <si>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</si>
  <si>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</si>
  <si>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</si>
  <si>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</si>
  <si>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</si>
  <si>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</si>
  <si>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</si>
  <si>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</si>
  <si>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</si>
  <si>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</si>
  <si>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</si>
  <si>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</si>
  <si>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</si>
  <si>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</si>
  <si>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</si>
  <si>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</si>
  <si>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</si>
  <si>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</si>
  <si>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</si>
  <si>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</si>
  <si>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</si>
  <si>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</si>
  <si>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</si>
  <si>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</si>
  <si>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</si>
  <si>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</si>
  <si>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</si>
  <si>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</si>
  <si>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</si>
  <si>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</si>
  <si>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</si>
  <si>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</si>
  <si>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</si>
  <si>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</si>
  <si>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</si>
  <si>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</si>
  <si>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</si>
  <si>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</si>
  <si>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</si>
  <si>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</si>
  <si>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</si>
  <si>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</si>
  <si>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</si>
  <si>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</si>
  <si>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</si>
  <si>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</si>
  <si>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</si>
  <si>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</si>
  <si>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</si>
  <si>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</si>
  <si>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</si>
  <si>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</si>
  <si>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</si>
  <si>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</si>
  <si>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</si>
  <si>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</si>
  <si>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</si>
  <si>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</si>
  <si>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</si>
  <si>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</si>
  <si>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</si>
  <si>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</si>
  <si>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</si>
  <si>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</si>
  <si>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</si>
  <si>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</si>
  <si>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</si>
  <si>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</si>
  <si>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</si>
  <si>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</si>
  <si>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</si>
  <si>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</si>
  <si>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</si>
  <si>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</si>
  <si>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</si>
  <si>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</si>
  <si>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</si>
  <si>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</si>
  <si>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</si>
  <si>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</si>
  <si>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</si>
  <si>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</si>
  <si>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</si>
  <si>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</si>
  <si>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</si>
  <si>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</si>
  <si>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</si>
  <si>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</si>
  <si>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</si>
  <si>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</si>
  <si>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</si>
  <si>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</si>
  <si>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</si>
  <si>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</si>
  <si>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</si>
  <si>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</si>
  <si>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</si>
  <si>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</si>
  <si>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</si>
  <si>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</si>
  <si>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</si>
  <si>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</si>
  <si>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</si>
  <si>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</si>
  <si>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</si>
  <si>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</si>
  <si>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</si>
  <si>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</si>
  <si>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</si>
  <si>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</si>
  <si>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</si>
  <si>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</si>
  <si>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</si>
  <si>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</si>
  <si>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</si>
  <si>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</si>
  <si>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</si>
  <si>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</si>
  <si>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</si>
  <si>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</si>
  <si>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</si>
  <si>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</si>
  <si>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</si>
  <si>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</si>
  <si>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</si>
  <si>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</si>
  <si>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</si>
  <si>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</si>
  <si>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</si>
  <si>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</si>
  <si>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</si>
  <si>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</si>
  <si>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</si>
  <si>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</si>
  <si>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</si>
  <si>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</si>
  <si>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</si>
  <si>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</si>
  <si>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</si>
  <si>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2.16</t>
  </si>
  <si>
    <t>▲ 5.26</t>
  </si>
  <si>
    <t>一般会計</t>
  </si>
  <si>
    <t>水道事業会計</t>
  </si>
  <si>
    <t>下水道事業会計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</si>
  <si>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</si>
  <si>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</si>
  <si>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</si>
  <si>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</si>
  <si>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</si>
  <si>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</si>
  <si>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</si>
  <si>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</si>
  <si>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</si>
  <si>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</si>
  <si>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</si>
  <si>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公共施設等整備基金</t>
  </si>
  <si>
    <t>国際交流基金</t>
  </si>
  <si>
    <t>織田幹雄スポーツ振興基金</t>
  </si>
  <si>
    <t>森林環境譲与税基金</t>
  </si>
  <si>
    <t>-</t>
    <phoneticPr fontId="2"/>
  </si>
  <si>
    <t>安芸地区衛生施設管理組合（一般会計）</t>
  </si>
  <si>
    <t>安芸地区衛生施設管理組合（安芸地区広域ごみ焼却場事業特別会計）</t>
  </si>
  <si>
    <t>広島県市町総合事務組合（一般会計）</t>
  </si>
  <si>
    <t>広島県海田高等学校財産組合（一般会計）</t>
  </si>
  <si>
    <t>広島県後期高齢者医療広域連合（一般会計）</t>
  </si>
  <si>
    <t>広島県後期高齢者医療広域連合（特別会計）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</si>
</sst>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183F-4F90-9FB1-7DB6DA398D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77029</c:v>
                </c:pt>
                <c:pt idx="1">
                  <c:v>38814</c:v>
                </c:pt>
                <c:pt idx="2">
                  <c:v>65054</c:v>
                </c:pt>
                <c:pt idx="3">
                  <c:v>92499</c:v>
                </c:pt>
                <c:pt idx="4">
                  <c:v>65094</c:v>
                </c:pt>
              </c:numCache>
            </c:numRef>
          </c:val>
          <c:smooth val="0"/>
          <c:extLst>
            <c:ext xmlns:c16="http://schemas.microsoft.com/office/drawing/2014/chart" uri="{C3380CC4-5D6E-409C-BE32-E72D297353CC}">
              <c16:uniqueId val="{00000001-183F-4F90-9FB1-7DB6DA398D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0.03</c:v>
                </c:pt>
                <c:pt idx="6">
                  <c:v>#N/A</c:v>
                </c:pt>
                <c:pt idx="7">
                  <c:v>0.11</c:v>
                </c:pt>
                <c:pt idx="8">
                  <c:v>0</c:v>
                </c:pt>
                <c:pt idx="9">
                  <c:v>0</c:v>
                </c:pt>
              </c:numCache>
            </c:numRef>
          </c:val>
          <c:extLst>
            <c:ext xmlns:c16="http://schemas.microsoft.com/office/drawing/2014/chart" uri="{C3380CC4-5D6E-409C-BE32-E72D297353CC}">
              <c16:uniqueId val="{00000000-27FA-4EDF-97C8-E494D34818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FA-4EDF-97C8-E494D34818F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7FA-4EDF-97C8-E494D34818F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7FA-4EDF-97C8-E494D34818F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4-27FA-4EDF-97C8-E494D34818F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0.27</c:v>
                </c:pt>
                <c:pt idx="2">
                  <c:v>#N/A</c:v>
                </c:pt>
                <c:pt idx="3">
                  <c:v>0.87</c:v>
                </c:pt>
                <c:pt idx="4">
                  <c:v>#N/A</c:v>
                </c:pt>
                <c:pt idx="5">
                  <c:v>0.96</c:v>
                </c:pt>
                <c:pt idx="6">
                  <c:v>#N/A</c:v>
                </c:pt>
                <c:pt idx="7">
                  <c:v>0.94</c:v>
                </c:pt>
                <c:pt idx="8">
                  <c:v>#N/A</c:v>
                </c:pt>
                <c:pt idx="9">
                  <c:v>0.56999999999999995</c:v>
                </c:pt>
              </c:numCache>
            </c:numRef>
          </c:val>
          <c:extLst>
            <c:ext xmlns:c16="http://schemas.microsoft.com/office/drawing/2014/chart" uri="{C3380CC4-5D6E-409C-BE32-E72D297353CC}">
              <c16:uniqueId val="{00000005-27FA-4EDF-97C8-E494D34818F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1.25</c:v>
                </c:pt>
                <c:pt idx="2">
                  <c:v>#N/A</c:v>
                </c:pt>
                <c:pt idx="3">
                  <c:v>1.08</c:v>
                </c:pt>
                <c:pt idx="4">
                  <c:v>#N/A</c:v>
                </c:pt>
                <c:pt idx="5">
                  <c:v>1.33</c:v>
                </c:pt>
                <c:pt idx="6">
                  <c:v>#N/A</c:v>
                </c:pt>
                <c:pt idx="7">
                  <c:v>1.1200000000000001</c:v>
                </c:pt>
                <c:pt idx="8">
                  <c:v>#N/A</c:v>
                </c:pt>
                <c:pt idx="9">
                  <c:v>1.2</c:v>
                </c:pt>
              </c:numCache>
            </c:numRef>
          </c:val>
          <c:extLst>
            <c:ext xmlns:c16="http://schemas.microsoft.com/office/drawing/2014/chart" uri="{C3380CC4-5D6E-409C-BE32-E72D297353CC}">
              <c16:uniqueId val="{00000006-27FA-4EDF-97C8-E494D34818F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1.65</c:v>
                </c:pt>
              </c:numCache>
            </c:numRef>
          </c:val>
          <c:extLst>
            <c:ext xmlns:c16="http://schemas.microsoft.com/office/drawing/2014/chart" uri="{C3380CC4-5D6E-409C-BE32-E72D297353CC}">
              <c16:uniqueId val="{00000007-27FA-4EDF-97C8-E494D34818F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7.57</c:v>
                </c:pt>
                <c:pt idx="2">
                  <c:v>#N/A</c:v>
                </c:pt>
                <c:pt idx="3">
                  <c:v>8.99</c:v>
                </c:pt>
                <c:pt idx="4">
                  <c:v>#N/A</c:v>
                </c:pt>
                <c:pt idx="5">
                  <c:v>7.98</c:v>
                </c:pt>
                <c:pt idx="6">
                  <c:v>#N/A</c:v>
                </c:pt>
                <c:pt idx="7">
                  <c:v>9.11</c:v>
                </c:pt>
                <c:pt idx="8">
                  <c:v>#N/A</c:v>
                </c:pt>
                <c:pt idx="9">
                  <c:v>5.33</c:v>
                </c:pt>
              </c:numCache>
            </c:numRef>
          </c:val>
          <c:extLst>
            <c:ext xmlns:c16="http://schemas.microsoft.com/office/drawing/2014/chart" uri="{C3380CC4-5D6E-409C-BE32-E72D297353CC}">
              <c16:uniqueId val="{00000008-27FA-4EDF-97C8-E494D34818F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6.44</c:v>
                </c:pt>
                <c:pt idx="2">
                  <c:v>#N/A</c:v>
                </c:pt>
                <c:pt idx="3">
                  <c:v>8.57</c:v>
                </c:pt>
                <c:pt idx="4">
                  <c:v>#N/A</c:v>
                </c:pt>
                <c:pt idx="5">
                  <c:v>7.41</c:v>
                </c:pt>
                <c:pt idx="6">
                  <c:v>#N/A</c:v>
                </c:pt>
                <c:pt idx="7">
                  <c:v>8.7899999999999991</c:v>
                </c:pt>
                <c:pt idx="8">
                  <c:v>#N/A</c:v>
                </c:pt>
                <c:pt idx="9">
                  <c:v>8.26</c:v>
                </c:pt>
              </c:numCache>
            </c:numRef>
          </c:val>
          <c:extLst>
            <c:ext xmlns:c16="http://schemas.microsoft.com/office/drawing/2014/chart" uri="{C3380CC4-5D6E-409C-BE32-E72D297353CC}">
              <c16:uniqueId val="{00000009-27FA-4EDF-97C8-E494D34818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6.44</c:v>
                </c:pt>
                <c:pt idx="1">
                  <c:v>8.57</c:v>
                </c:pt>
                <c:pt idx="2">
                  <c:v>7.41</c:v>
                </c:pt>
                <c:pt idx="3">
                  <c:v>8.8000000000000007</c:v>
                </c:pt>
                <c:pt idx="4">
                  <c:v>8.27</c:v>
                </c:pt>
              </c:numCache>
            </c:numRef>
          </c:val>
          <c:extLst>
            <c:ext xmlns:c16="http://schemas.microsoft.com/office/drawing/2014/chart" uri="{C3380CC4-5D6E-409C-BE32-E72D297353CC}">
              <c16:uniqueId val="{00000000-EF76-4A86-A832-57C4B1BD70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33.35</c:v>
                </c:pt>
                <c:pt idx="1">
                  <c:v>34.93</c:v>
                </c:pt>
                <c:pt idx="2">
                  <c:v>35.04</c:v>
                </c:pt>
                <c:pt idx="3">
                  <c:v>34.83</c:v>
                </c:pt>
                <c:pt idx="4">
                  <c:v>33.74</c:v>
                </c:pt>
              </c:numCache>
            </c:numRef>
          </c:val>
          <c:extLst>
            <c:ext xmlns:c16="http://schemas.microsoft.com/office/drawing/2014/chart" uri="{C3380CC4-5D6E-409C-BE32-E72D297353CC}">
              <c16:uniqueId val="{00000001-EF76-4A86-A832-57C4B1BD701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-2.16</c:v>
                </c:pt>
                <c:pt idx="1">
                  <c:v>1.82</c:v>
                </c:pt>
                <c:pt idx="2">
                  <c:v>6.49</c:v>
                </c:pt>
                <c:pt idx="3">
                  <c:v>1.04</c:v>
                </c:pt>
                <c:pt idx="4">
                  <c:v>-5.26</c:v>
                </c:pt>
              </c:numCache>
            </c:numRef>
          </c:val>
          <c:smooth val="0"/>
          <c:extLst>
            <c:ext xmlns:c16="http://schemas.microsoft.com/office/drawing/2014/chart" uri="{C3380CC4-5D6E-409C-BE32-E72D297353CC}">
              <c16:uniqueId val="{00000002-EF76-4A86-A832-57C4B1BD701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961</c:v>
                </c:pt>
                <c:pt idx="5">
                  <c:v>916</c:v>
                </c:pt>
                <c:pt idx="8">
                  <c:v>948</c:v>
                </c:pt>
                <c:pt idx="11">
                  <c:v>948</c:v>
                </c:pt>
                <c:pt idx="14">
                  <c:v>889</c:v>
                </c:pt>
              </c:numCache>
            </c:numRef>
          </c:val>
          <c:extLst>
            <c:ext xmlns:c16="http://schemas.microsoft.com/office/drawing/2014/chart" uri="{C3380CC4-5D6E-409C-BE32-E72D297353CC}">
              <c16:uniqueId val="{00000000-3B5C-4B2B-B700-763C4C29A5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B5C-4B2B-B700-763C4C29A5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B5C-4B2B-B700-763C4C29A5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27</c:v>
                </c:pt>
                <c:pt idx="6">
                  <c:v>39</c:v>
                </c:pt>
                <c:pt idx="9">
                  <c:v>39</c:v>
                </c:pt>
                <c:pt idx="12">
                  <c:v>39</c:v>
                </c:pt>
              </c:numCache>
            </c:numRef>
          </c:val>
          <c:extLst>
            <c:ext xmlns:c16="http://schemas.microsoft.com/office/drawing/2014/chart" uri="{C3380CC4-5D6E-409C-BE32-E72D297353CC}">
              <c16:uniqueId val="{00000003-3B5C-4B2B-B700-763C4C29A5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312</c:v>
                </c:pt>
                <c:pt idx="3">
                  <c:v>288</c:v>
                </c:pt>
                <c:pt idx="6">
                  <c:v>317</c:v>
                </c:pt>
                <c:pt idx="9">
                  <c:v>419</c:v>
                </c:pt>
                <c:pt idx="12">
                  <c:v>299</c:v>
                </c:pt>
              </c:numCache>
            </c:numRef>
          </c:val>
          <c:extLst>
            <c:ext xmlns:c16="http://schemas.microsoft.com/office/drawing/2014/chart" uri="{C3380CC4-5D6E-409C-BE32-E72D297353CC}">
              <c16:uniqueId val="{00000004-3B5C-4B2B-B700-763C4C29A5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5C-4B2B-B700-763C4C29A5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B5C-4B2B-B700-763C4C29A5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937</c:v>
                </c:pt>
                <c:pt idx="3">
                  <c:v>907</c:v>
                </c:pt>
                <c:pt idx="6">
                  <c:v>968</c:v>
                </c:pt>
                <c:pt idx="9">
                  <c:v>969</c:v>
                </c:pt>
                <c:pt idx="12">
                  <c:v>978</c:v>
                </c:pt>
              </c:numCache>
            </c:numRef>
          </c:val>
          <c:extLst>
            <c:ext xmlns:c16="http://schemas.microsoft.com/office/drawing/2014/chart" uri="{C3380CC4-5D6E-409C-BE32-E72D297353CC}">
              <c16:uniqueId val="{00000007-3B5C-4B2B-B700-763C4C29A5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291</c:v>
                </c:pt>
                <c:pt idx="2">
                  <c:v>#N/A</c:v>
                </c:pt>
                <c:pt idx="3">
                  <c:v>#N/A</c:v>
                </c:pt>
                <c:pt idx="4">
                  <c:v>306</c:v>
                </c:pt>
                <c:pt idx="5">
                  <c:v>#N/A</c:v>
                </c:pt>
                <c:pt idx="6">
                  <c:v>#N/A</c:v>
                </c:pt>
                <c:pt idx="7">
                  <c:v>376</c:v>
                </c:pt>
                <c:pt idx="8">
                  <c:v>#N/A</c:v>
                </c:pt>
                <c:pt idx="9">
                  <c:v>#N/A</c:v>
                </c:pt>
                <c:pt idx="10">
                  <c:v>479</c:v>
                </c:pt>
                <c:pt idx="11">
                  <c:v>#N/A</c:v>
                </c:pt>
                <c:pt idx="12">
                  <c:v>#N/A</c:v>
                </c:pt>
                <c:pt idx="13">
                  <c:v>427</c:v>
                </c:pt>
                <c:pt idx="14">
                  <c:v>#N/A</c:v>
                </c:pt>
              </c:numCache>
            </c:numRef>
          </c:val>
          <c:smooth val="0"/>
          <c:extLst>
            <c:ext xmlns:c16="http://schemas.microsoft.com/office/drawing/2014/chart" uri="{C3380CC4-5D6E-409C-BE32-E72D297353CC}">
              <c16:uniqueId val="{00000008-3B5C-4B2B-B700-763C4C29A5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11783</c:v>
                </c:pt>
                <c:pt idx="5">
                  <c:v>11944</c:v>
                </c:pt>
                <c:pt idx="8">
                  <c:v>11924</c:v>
                </c:pt>
                <c:pt idx="11">
                  <c:v>11823</c:v>
                </c:pt>
                <c:pt idx="14">
                  <c:v>11426</c:v>
                </c:pt>
              </c:numCache>
            </c:numRef>
          </c:val>
          <c:extLst>
            <c:ext xmlns:c16="http://schemas.microsoft.com/office/drawing/2014/chart" uri="{C3380CC4-5D6E-409C-BE32-E72D297353CC}">
              <c16:uniqueId val="{00000000-42A5-4CAA-B139-D47A5DF16B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2A5-4CAA-B139-D47A5DF16B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2829</c:v>
                </c:pt>
                <c:pt idx="5">
                  <c:v>4009</c:v>
                </c:pt>
                <c:pt idx="8">
                  <c:v>4203</c:v>
                </c:pt>
                <c:pt idx="11">
                  <c:v>4137</c:v>
                </c:pt>
                <c:pt idx="14">
                  <c:v>3718</c:v>
                </c:pt>
              </c:numCache>
            </c:numRef>
          </c:val>
          <c:extLst>
            <c:ext xmlns:c16="http://schemas.microsoft.com/office/drawing/2014/chart" uri="{C3380CC4-5D6E-409C-BE32-E72D297353CC}">
              <c16:uniqueId val="{00000002-42A5-4CAA-B139-D47A5DF16B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A5-4CAA-B139-D47A5DF16B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A5-4CAA-B139-D47A5DF16B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A5-4CAA-B139-D47A5DF16B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774</c:v>
                </c:pt>
                <c:pt idx="3">
                  <c:v>728</c:v>
                </c:pt>
                <c:pt idx="6">
                  <c:v>684</c:v>
                </c:pt>
                <c:pt idx="9">
                  <c:v>700</c:v>
                </c:pt>
                <c:pt idx="12">
                  <c:v>805</c:v>
                </c:pt>
              </c:numCache>
            </c:numRef>
          </c:val>
          <c:extLst>
            <c:ext xmlns:c16="http://schemas.microsoft.com/office/drawing/2014/chart" uri="{C3380CC4-5D6E-409C-BE32-E72D297353CC}">
              <c16:uniqueId val="{00000006-42A5-4CAA-B139-D47A5DF16B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462</c:v>
                </c:pt>
                <c:pt idx="3">
                  <c:v>436</c:v>
                </c:pt>
                <c:pt idx="6">
                  <c:v>438</c:v>
                </c:pt>
                <c:pt idx="9">
                  <c:v>399</c:v>
                </c:pt>
                <c:pt idx="12">
                  <c:v>361</c:v>
                </c:pt>
              </c:numCache>
            </c:numRef>
          </c:val>
          <c:extLst>
            <c:ext xmlns:c16="http://schemas.microsoft.com/office/drawing/2014/chart" uri="{C3380CC4-5D6E-409C-BE32-E72D297353CC}">
              <c16:uniqueId val="{00000007-42A5-4CAA-B139-D47A5DF16B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4428</c:v>
                </c:pt>
                <c:pt idx="3">
                  <c:v>3730</c:v>
                </c:pt>
                <c:pt idx="6">
                  <c:v>3467</c:v>
                </c:pt>
                <c:pt idx="9">
                  <c:v>3849</c:v>
                </c:pt>
                <c:pt idx="12">
                  <c:v>3362</c:v>
                </c:pt>
              </c:numCache>
            </c:numRef>
          </c:val>
          <c:extLst>
            <c:ext xmlns:c16="http://schemas.microsoft.com/office/drawing/2014/chart" uri="{C3380CC4-5D6E-409C-BE32-E72D297353CC}">
              <c16:uniqueId val="{00000008-42A5-4CAA-B139-D47A5DF16B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2A5-4CAA-B139-D47A5DF16B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9330</c:v>
                </c:pt>
                <c:pt idx="3">
                  <c:v>9578</c:v>
                </c:pt>
                <c:pt idx="6">
                  <c:v>9384</c:v>
                </c:pt>
                <c:pt idx="9">
                  <c:v>10395</c:v>
                </c:pt>
                <c:pt idx="12">
                  <c:v>10674</c:v>
                </c:pt>
              </c:numCache>
            </c:numRef>
          </c:val>
          <c:extLst>
            <c:ext xmlns:c16="http://schemas.microsoft.com/office/drawing/2014/chart" uri="{C3380CC4-5D6E-409C-BE32-E72D297353CC}">
              <c16:uniqueId val="{0000000A-42A5-4CAA-B139-D47A5DF16BE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381</c:v>
                </c:pt>
                <c:pt idx="2">
                  <c:v>#N/A</c:v>
                </c:pt>
                <c:pt idx="3">
                  <c:v>#N/A</c:v>
                </c:pt>
                <c:pt idx="4">
                  <c:v>0</c:v>
                </c:pt>
                <c:pt idx="5">
                  <c:v>#N/A</c:v>
                </c:pt>
                <c:pt idx="6">
                  <c:v>#N/A</c:v>
                </c:pt>
                <c:pt idx="7">
                  <c:v>0</c:v>
                </c:pt>
                <c:pt idx="8">
                  <c:v>#N/A</c:v>
                </c:pt>
                <c:pt idx="9">
                  <c:v>#N/A</c:v>
                </c:pt>
                <c:pt idx="10">
                  <c:v>0</c:v>
                </c:pt>
                <c:pt idx="11">
                  <c:v>#N/A</c:v>
                </c:pt>
                <c:pt idx="12">
                  <c:v>#N/A</c:v>
                </c:pt>
                <c:pt idx="13">
                  <c:v>58</c:v>
                </c:pt>
                <c:pt idx="14">
                  <c:v>#N/A</c:v>
                </c:pt>
              </c:numCache>
            </c:numRef>
          </c:val>
          <c:smooth val="0"/>
          <c:extLst>
            <c:ext xmlns:c16="http://schemas.microsoft.com/office/drawing/2014/chart" uri="{C3380CC4-5D6E-409C-BE32-E72D297353CC}">
              <c16:uniqueId val="{0000000B-42A5-4CAA-B139-D47A5DF16BE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2449</c:v>
                </c:pt>
                <c:pt idx="1">
                  <c:v>2432</c:v>
                </c:pt>
                <c:pt idx="2">
                  <c:v>2396</c:v>
                </c:pt>
              </c:numCache>
            </c:numRef>
          </c:val>
          <c:extLst>
            <c:ext xmlns:c16="http://schemas.microsoft.com/office/drawing/2014/chart" uri="{C3380CC4-5D6E-409C-BE32-E72D297353CC}">
              <c16:uniqueId val="{00000000-031A-46EC-A341-C9CCB2EF67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31A-46EC-A341-C9CCB2EF67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1235</c:v>
                </c:pt>
                <c:pt idx="1">
                  <c:v>1102</c:v>
                </c:pt>
                <c:pt idx="2">
                  <c:v>412</c:v>
                </c:pt>
              </c:numCache>
            </c:numRef>
          </c:val>
          <c:extLst>
            <c:ext xmlns:c16="http://schemas.microsoft.com/office/drawing/2014/chart" uri="{C3380CC4-5D6E-409C-BE32-E72D297353CC}">
              <c16:uniqueId val="{00000002-031A-46EC-A341-C9CCB2EF674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30,840
29,921
13.79
14,552,566
13,404,869
587,089
7,101,092
10,674,290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類似団体平均より良好であり，令和５年度決算での自主財源比率は</a:t>
          </a:r>
          <a:r>
            <a:rPr kumimoji="1" lang="en-US" altLang="ja-JP" sz="1300">
              <a:latin typeface="ＭＳ Ｐゴシック" panose="020B0600070205080204" pitchFamily="50" charset="-128"/>
              <a:ea typeface="ＭＳ Ｐゴシック" panose="020B0600070205080204" pitchFamily="50" charset="-128"/>
            </a:rPr>
            <a:t>49.7</a:t>
          </a:r>
          <a:r>
            <a:rPr kumimoji="1" lang="ja-JP" altLang="en-US" sz="1300">
              <a:latin typeface="ＭＳ Ｐゴシック" panose="020B0600070205080204" pitchFamily="50" charset="-128"/>
              <a:ea typeface="ＭＳ Ｐゴシック" panose="020B0600070205080204" pitchFamily="50" charset="-128"/>
            </a:rPr>
            <a:t>％，うち町税分は</a:t>
          </a:r>
          <a:r>
            <a:rPr kumimoji="1" lang="en-US" altLang="ja-JP" sz="1300">
              <a:latin typeface="ＭＳ Ｐゴシック" panose="020B0600070205080204" pitchFamily="50" charset="-128"/>
              <a:ea typeface="ＭＳ Ｐゴシック" panose="020B0600070205080204" pitchFamily="50" charset="-128"/>
            </a:rPr>
            <a:t>33.9</a:t>
          </a:r>
          <a:r>
            <a:rPr kumimoji="1" lang="ja-JP" altLang="en-US" sz="1300">
              <a:latin typeface="ＭＳ Ｐゴシック" panose="020B0600070205080204" pitchFamily="50" charset="-128"/>
              <a:ea typeface="ＭＳ Ｐゴシック" panose="020B0600070205080204" pitchFamily="50" charset="-128"/>
            </a:rPr>
            <a:t>％となっています。今後も税収の徴収率向上を中心とする歳入確保に努めます。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324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103011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103011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103011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類似団体平均より良好であり，令和４年度に比べ</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増加しています。増加した要因は，人件費及び扶助費の増による経常経費充当一般財源の増及び臨時財政対策債実借入額の減によるものです。今後も人件費や扶助費の増加が見込まれますが，行財政改革への取組みや事務事業の見直し等により経常経費の削減に努め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62</xdr:row>
      <xdr:rowOff>44450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40892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7303</xdr:rowOff>
    </xdr:from>
    <xdr:to>
      <xdr:col>19</xdr:col>
      <xdr:colOff>133350</xdr:colOff>
      <xdr:row>60</xdr:row>
      <xdr:rowOff>121920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29430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7303</xdr:rowOff>
    </xdr:from>
    <xdr:to>
      <xdr:col>15</xdr:col>
      <xdr:colOff>82550</xdr:colOff>
      <xdr:row>61</xdr:row>
      <xdr:rowOff>71120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294303"/>
          <a:ext cx="8890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61</xdr:row>
      <xdr:rowOff>131445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52957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127953</xdr:rowOff>
    </xdr:from>
    <xdr:to>
      <xdr:col>15</xdr:col>
      <xdr:colOff>133350</xdr:colOff>
      <xdr:row>60</xdr:row>
      <xdr:rowOff>58103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68280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80645</xdr:rowOff>
    </xdr:from>
    <xdr:to>
      <xdr:col>7</xdr:col>
      <xdr:colOff>31750</xdr:colOff>
      <xdr:row>62</xdr:row>
      <xdr:rowOff>10795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20972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[132,439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類似団体平均を下回っています。令和４年度に比べ増加している要因は，給与改定による職員給の増や庁舎移転事業費の増などによるものです。</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114097</xdr:rowOff>
    </xdr:from>
    <xdr:to>
      <xdr:col>23</xdr:col>
      <xdr:colOff>133350</xdr:colOff>
      <xdr:row>81</xdr:row>
      <xdr:rowOff>150200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01547"/>
          <a:ext cx="838200" cy="3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52040</xdr:rowOff>
    </xdr:from>
    <xdr:to>
      <xdr:col>19</xdr:col>
      <xdr:colOff>133350</xdr:colOff>
      <xdr:row>81</xdr:row>
      <xdr:rowOff>114097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39490"/>
          <a:ext cx="889000" cy="6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36900</xdr:rowOff>
    </xdr:from>
    <xdr:to>
      <xdr:col>15</xdr:col>
      <xdr:colOff>82550</xdr:colOff>
      <xdr:row>81</xdr:row>
      <xdr:rowOff>52040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24350"/>
          <a:ext cx="889000" cy="1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157060</xdr:rowOff>
    </xdr:from>
    <xdr:to>
      <xdr:col>11</xdr:col>
      <xdr:colOff>31750</xdr:colOff>
      <xdr:row>81</xdr:row>
      <xdr:rowOff>36900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73060"/>
          <a:ext cx="889000" cy="5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99400</xdr:rowOff>
    </xdr:from>
    <xdr:to>
      <xdr:col>23</xdr:col>
      <xdr:colOff>184150</xdr:colOff>
      <xdr:row>82</xdr:row>
      <xdr:rowOff>29550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115927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63297</xdr:rowOff>
    </xdr:from>
    <xdr:to>
      <xdr:col>19</xdr:col>
      <xdr:colOff>184150</xdr:colOff>
      <xdr:row>81</xdr:row>
      <xdr:rowOff>164897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5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3624</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19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1240</xdr:rowOff>
    </xdr:from>
    <xdr:to>
      <xdr:col>15</xdr:col>
      <xdr:colOff>133350</xdr:colOff>
      <xdr:row>81</xdr:row>
      <xdr:rowOff>102840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8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113017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5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157550</xdr:rowOff>
    </xdr:from>
    <xdr:to>
      <xdr:col>11</xdr:col>
      <xdr:colOff>82550</xdr:colOff>
      <xdr:row>81</xdr:row>
      <xdr:rowOff>87700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7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97877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4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106260</xdr:rowOff>
    </xdr:from>
    <xdr:to>
      <xdr:col>7</xdr:col>
      <xdr:colOff>31750</xdr:colOff>
      <xdr:row>81</xdr:row>
      <xdr:rowOff>36410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2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46587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9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令和５年度のラスパイレス指数は，類似団体平均と同程度となっています。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152400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6988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85</xdr:row>
      <xdr:rowOff>152400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6988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61384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7256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155222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80608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これまでの退職者補充調整の取組などにより，類似団体平均を下回っています。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今後も適正な定員管理を行っていきます。</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127907</xdr:rowOff>
    </xdr:from>
    <xdr:to>
      <xdr:col>81</xdr:col>
      <xdr:colOff>44450</xdr:colOff>
      <xdr:row>59</xdr:row>
      <xdr:rowOff>129631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243457"/>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129631</xdr:rowOff>
    </xdr:from>
    <xdr:to>
      <xdr:col>77</xdr:col>
      <xdr:colOff>44450</xdr:colOff>
      <xdr:row>59</xdr:row>
      <xdr:rowOff>143419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245181"/>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143419</xdr:rowOff>
    </xdr:from>
    <xdr:to>
      <xdr:col>72</xdr:col>
      <xdr:colOff>203200</xdr:colOff>
      <xdr:row>59</xdr:row>
      <xdr:rowOff>145143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258969"/>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145143</xdr:rowOff>
    </xdr:from>
    <xdr:to>
      <xdr:col>68</xdr:col>
      <xdr:colOff>152400</xdr:colOff>
      <xdr:row>59</xdr:row>
      <xdr:rowOff>145143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606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77107</xdr:rowOff>
    </xdr:from>
    <xdr:to>
      <xdr:col>81</xdr:col>
      <xdr:colOff>95250</xdr:colOff>
      <xdr:row>60</xdr:row>
      <xdr:rowOff>7257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93634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3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78831</xdr:rowOff>
    </xdr:from>
    <xdr:to>
      <xdr:col>77</xdr:col>
      <xdr:colOff>95250</xdr:colOff>
      <xdr:row>60</xdr:row>
      <xdr:rowOff>8981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19158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63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92619</xdr:rowOff>
    </xdr:from>
    <xdr:to>
      <xdr:col>73</xdr:col>
      <xdr:colOff>44450</xdr:colOff>
      <xdr:row>60</xdr:row>
      <xdr:rowOff>22769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32946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7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94343</xdr:rowOff>
    </xdr:from>
    <xdr:to>
      <xdr:col>68</xdr:col>
      <xdr:colOff>203200</xdr:colOff>
      <xdr:row>60</xdr:row>
      <xdr:rowOff>24493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34670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94343</xdr:rowOff>
    </xdr:from>
    <xdr:to>
      <xdr:col>64</xdr:col>
      <xdr:colOff>152400</xdr:colOff>
      <xdr:row>60</xdr:row>
      <xdr:rowOff>24493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34670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令和５年度の実質公債費比率は</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％，令和４年度と比べ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ポイントの増で，類似団体を上回っています。</a:t>
          </a:r>
        </a:p>
        <a:p>
          <a:r>
            <a:rPr kumimoji="1" lang="ja-JP" altLang="en-US" sz="1300">
              <a:latin typeface="ＭＳ Ｐゴシック" panose="020B0600070205080204" pitchFamily="50" charset="-128"/>
              <a:ea typeface="ＭＳ Ｐゴシック" panose="020B0600070205080204" pitchFamily="50" charset="-128"/>
            </a:rPr>
            <a:t>増の主な要因は，元利償還金（公債費充当一般財源額）が令和３年度以降増えたことによるものです。</a:t>
          </a:r>
        </a:p>
        <a:p>
          <a:r>
            <a:rPr kumimoji="1" lang="ja-JP" altLang="en-US" sz="1300">
              <a:latin typeface="ＭＳ Ｐゴシック" panose="020B0600070205080204" pitchFamily="50" charset="-128"/>
              <a:ea typeface="ＭＳ Ｐゴシック" panose="020B0600070205080204" pitchFamily="50" charset="-128"/>
            </a:rPr>
            <a:t>今後は，庁舎移転事業等の大規模事業の公債費償還により上昇が見込まれます。</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87313</xdr:rowOff>
    </xdr:from>
    <xdr:to>
      <xdr:col>81</xdr:col>
      <xdr:colOff>44450</xdr:colOff>
      <xdr:row>39</xdr:row>
      <xdr:rowOff>117475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77386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39053</xdr:rowOff>
    </xdr:from>
    <xdr:to>
      <xdr:col>77</xdr:col>
      <xdr:colOff>44450</xdr:colOff>
      <xdr:row>39</xdr:row>
      <xdr:rowOff>87313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72560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39053</xdr:rowOff>
    </xdr:from>
    <xdr:to>
      <xdr:col>72</xdr:col>
      <xdr:colOff>203200</xdr:colOff>
      <xdr:row>39</xdr:row>
      <xdr:rowOff>81280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72560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153670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7678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38752</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2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36513</xdr:rowOff>
    </xdr:from>
    <xdr:to>
      <xdr:col>77</xdr:col>
      <xdr:colOff>95250</xdr:colOff>
      <xdr:row>39</xdr:row>
      <xdr:rowOff>138113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148290</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9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159703</xdr:rowOff>
    </xdr:from>
    <xdr:to>
      <xdr:col>73</xdr:col>
      <xdr:colOff>44450</xdr:colOff>
      <xdr:row>39</xdr:row>
      <xdr:rowOff>89853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100030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4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17797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令和５年度は，将来負担額が充当可能財源等を上回ったため，</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主な要因は，公共施設等整備基金の取り崩しによる基金残高の減や庁舎移転事業等に係る地方債の借入れにより，地方債現在高が増加したことによるものです。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今後は，大規模事業の実施により，比率の上昇が見込まれるため，事業実施の適正化を図り，財政の健全化に努めます。</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43906</xdr:rowOff>
    </xdr:from>
    <xdr:to>
      <xdr:col>81</xdr:col>
      <xdr:colOff>95250</xdr:colOff>
      <xdr:row>13</xdr:row>
      <xdr:rowOff>145506</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2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15983</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24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115147</xdr:rowOff>
    </xdr:from>
    <xdr:to>
      <xdr:col>64</xdr:col>
      <xdr:colOff>152400</xdr:colOff>
      <xdr:row>14</xdr:row>
      <xdr:rowOff>45297</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34620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55474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1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30,840
29,921
13.79
14,552,566
13,404,869
587,089
7,101,092
10,674,290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給与体系の適正化，退職者補充調整などの取組により，類似団体平均を下回っています。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引き続き適正な給与体系を維持します。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21844</xdr:rowOff>
    </xdr:from>
    <xdr:to>
      <xdr:col>24</xdr:col>
      <xdr:colOff>25400</xdr:colOff>
      <xdr:row>36</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940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21844</xdr:rowOff>
    </xdr:from>
    <xdr:to>
      <xdr:col>19</xdr:col>
      <xdr:colOff>187325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36</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031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108712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142494</xdr:rowOff>
    </xdr:from>
    <xdr:to>
      <xdr:col>20</xdr:col>
      <xdr:colOff>38100</xdr:colOff>
      <xdr:row>36</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82821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内部管理経費の削減や事務事業費の見直しなどにより，類似団体平均を下回っています。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引き続き，内部管理経費の抑制を図っていきます。</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168910</xdr:rowOff>
    </xdr:from>
    <xdr:to>
      <xdr:col>82</xdr:col>
      <xdr:colOff>107950</xdr:colOff>
      <xdr:row>14</xdr:row>
      <xdr:rowOff>73660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977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130810</xdr:rowOff>
    </xdr:from>
    <xdr:to>
      <xdr:col>78</xdr:col>
      <xdr:colOff>69850</xdr:colOff>
      <xdr:row>13</xdr:row>
      <xdr:rowOff>168910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59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130810</xdr:rowOff>
    </xdr:from>
    <xdr:to>
      <xdr:col>73</xdr:col>
      <xdr:colOff>180975</xdr:colOff>
      <xdr:row>14</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59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35560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3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22860</xdr:rowOff>
    </xdr:from>
    <xdr:to>
      <xdr:col>82</xdr:col>
      <xdr:colOff>158750</xdr:colOff>
      <xdr:row>14</xdr:row>
      <xdr:rowOff>124460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39387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118110</xdr:rowOff>
    </xdr:from>
    <xdr:to>
      <xdr:col>78</xdr:col>
      <xdr:colOff>120650</xdr:colOff>
      <xdr:row>14</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58437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1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80010</xdr:rowOff>
    </xdr:from>
    <xdr:to>
      <xdr:col>74</xdr:col>
      <xdr:colOff>31750</xdr:colOff>
      <xdr:row>14</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20337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156210</xdr:rowOff>
    </xdr:from>
    <xdr:to>
      <xdr:col>69</xdr:col>
      <xdr:colOff>142875</xdr:colOff>
      <xdr:row>14</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96537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ポイント高くなっています。これは広島県からの権限移譲により，平成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年度から福祉事務所を開設したことに伴う特殊要因によるものです。</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58</xdr:row>
      <xdr:rowOff>29028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66300"/>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15422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66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15422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58</xdr:row>
      <xdr:rowOff>39915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77185"/>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136072</xdr:rowOff>
    </xdr:from>
    <xdr:to>
      <xdr:col>15</xdr:col>
      <xdr:colOff>149225</xdr:colOff>
      <xdr:row>57</xdr:row>
      <xdr:rowOff>66222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50999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160565</xdr:rowOff>
    </xdr:from>
    <xdr:to>
      <xdr:col>6</xdr:col>
      <xdr:colOff>171450</xdr:colOff>
      <xdr:row>58</xdr:row>
      <xdr:rowOff>90715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75492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令和５年度からの下水道事業の地方公営企業法適用により，令和４年度に比べて</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ポイント減少し，類似団体平均を下回っています。</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64407</xdr:rowOff>
    </xdr:from>
    <xdr:to>
      <xdr:col>82</xdr:col>
      <xdr:colOff>107950</xdr:colOff>
      <xdr:row>58</xdr:row>
      <xdr:rowOff>159657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94157"/>
          <a:ext cx="8382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61685</xdr:rowOff>
    </xdr:from>
    <xdr:to>
      <xdr:col>78</xdr:col>
      <xdr:colOff>69850</xdr:colOff>
      <xdr:row>58</xdr:row>
      <xdr:rowOff>159657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05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61685</xdr:rowOff>
    </xdr:from>
    <xdr:to>
      <xdr:col>73</xdr:col>
      <xdr:colOff>180975</xdr:colOff>
      <xdr:row>58</xdr:row>
      <xdr:rowOff>170543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057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170543</xdr:rowOff>
    </xdr:from>
    <xdr:to>
      <xdr:col>69</xdr:col>
      <xdr:colOff>92075</xdr:colOff>
      <xdr:row>58</xdr:row>
      <xdr:rowOff>170543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14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13607</xdr:rowOff>
    </xdr:from>
    <xdr:to>
      <xdr:col>82</xdr:col>
      <xdr:colOff>158750</xdr:colOff>
      <xdr:row>55</xdr:row>
      <xdr:rowOff>115207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30134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108857</xdr:rowOff>
    </xdr:from>
    <xdr:to>
      <xdr:col>78</xdr:col>
      <xdr:colOff>120650</xdr:colOff>
      <xdr:row>59</xdr:row>
      <xdr:rowOff>39007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23784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xdr:rowOff>
    </xdr:from>
    <xdr:to>
      <xdr:col>74</xdr:col>
      <xdr:colOff>31750</xdr:colOff>
      <xdr:row>58</xdr:row>
      <xdr:rowOff>112485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119743</xdr:rowOff>
    </xdr:from>
    <xdr:to>
      <xdr:col>69</xdr:col>
      <xdr:colOff>142875</xdr:colOff>
      <xdr:row>59</xdr:row>
      <xdr:rowOff>49893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34670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広域ごみ焼却場事業負担金等の増加により，一部事務組合に対する補助費等が増加しています。また，令和５年度からの下水道事業の地方公営企業法適用により，令和４年度に比べて</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ポイント増加し，類似団体平均を上回っています。</a:t>
          </a:r>
        </a:p>
        <a:p>
          <a:r>
            <a:rPr kumimoji="1" lang="ja-JP" altLang="en-US" sz="1300">
              <a:latin typeface="ＭＳ Ｐゴシック" panose="020B0600070205080204" pitchFamily="50" charset="-128"/>
              <a:ea typeface="ＭＳ Ｐゴシック" panose="020B0600070205080204" pitchFamily="50" charset="-128"/>
            </a:rPr>
            <a:t>引き続き，経費の適正化を図っていきます。</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38</xdr:row>
      <xdr:rowOff>40132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80912"/>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108712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306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58420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53848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986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ポイント高くなっており，令和４年度に比べて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ポイント増加しています。</a:t>
          </a:r>
        </a:p>
        <a:p>
          <a:r>
            <a:rPr kumimoji="1" lang="ja-JP" altLang="en-US" sz="1300">
              <a:latin typeface="ＭＳ Ｐゴシック" panose="020B0600070205080204" pitchFamily="50" charset="-128"/>
              <a:ea typeface="ＭＳ Ｐゴシック" panose="020B0600070205080204" pitchFamily="50" charset="-128"/>
            </a:rPr>
            <a:t>今後は庁舎移転事業債の償還開始や小学校建替事業などの大規模事業の実施などにより，公債費負担の増加が見込まれます。</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77</xdr:row>
      <xdr:rowOff>5842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937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93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19558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02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19558</xdr:rowOff>
    </xdr:from>
    <xdr:to>
      <xdr:col>11</xdr:col>
      <xdr:colOff>9525</xdr:colOff>
      <xdr:row>77</xdr:row>
      <xdr:rowOff>46989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2212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98569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140208</xdr:rowOff>
    </xdr:from>
    <xdr:to>
      <xdr:col>11</xdr:col>
      <xdr:colOff>60325</xdr:colOff>
      <xdr:row>77</xdr:row>
      <xdr:rowOff>70358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55135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類似団体平均と比べて</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ポイント低くなっており，令和４年度に比べて</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ポイント増加しています。</a:t>
          </a:r>
        </a:p>
        <a:p>
          <a:r>
            <a:rPr kumimoji="1" lang="ja-JP" altLang="en-US" sz="1300">
              <a:latin typeface="ＭＳ Ｐゴシック" panose="020B0600070205080204" pitchFamily="50" charset="-128"/>
              <a:ea typeface="ＭＳ Ｐゴシック" panose="020B0600070205080204" pitchFamily="50" charset="-128"/>
            </a:rPr>
            <a:t>引き続き，事業の見直しや事務の効率化等により，経常経費の縮減に努めます。</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77</xdr:row>
      <xdr:rowOff>42418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56615"/>
          <a:ext cx="8382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76</xdr:row>
      <xdr:rowOff>26415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606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76</xdr:row>
      <xdr:rowOff>90424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606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76</xdr:row>
      <xdr:rowOff>108713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206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8145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51054</xdr:rowOff>
    </xdr:from>
    <xdr:to>
      <xdr:col>74</xdr:col>
      <xdr:colOff>31750</xdr:colOff>
      <xdr:row>75</xdr:row>
      <xdr:rowOff>152654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162831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57913</xdr:rowOff>
    </xdr:from>
    <xdr:to>
      <xdr:col>65</xdr:col>
      <xdr:colOff>53975</xdr:colOff>
      <xdr:row>76</xdr:row>
      <xdr:rowOff>159513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169689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56882</xdr:rowOff>
    </xdr:from>
    <xdr:to>
      <xdr:col>29</xdr:col>
      <xdr:colOff>127000</xdr:colOff>
      <xdr:row>19</xdr:row>
      <xdr:rowOff>93229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62057"/>
          <a:ext cx="647700" cy="36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84499</xdr:rowOff>
    </xdr:from>
    <xdr:to>
      <xdr:col>26</xdr:col>
      <xdr:colOff>50800</xdr:colOff>
      <xdr:row>19</xdr:row>
      <xdr:rowOff>93229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389674"/>
          <a:ext cx="698500" cy="8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84499</xdr:rowOff>
    </xdr:from>
    <xdr:to>
      <xdr:col>22</xdr:col>
      <xdr:colOff>114300</xdr:colOff>
      <xdr:row>19</xdr:row>
      <xdr:rowOff>97058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89674"/>
          <a:ext cx="698500" cy="12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97058</xdr:rowOff>
    </xdr:from>
    <xdr:to>
      <xdr:col>18</xdr:col>
      <xdr:colOff>177800</xdr:colOff>
      <xdr:row>19</xdr:row>
      <xdr:rowOff>121390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402233"/>
          <a:ext cx="698500" cy="24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6082</xdr:rowOff>
    </xdr:from>
    <xdr:to>
      <xdr:col>29</xdr:col>
      <xdr:colOff>177800</xdr:colOff>
      <xdr:row>19</xdr:row>
      <xdr:rowOff>107682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11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149609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8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42429</xdr:rowOff>
    </xdr:from>
    <xdr:to>
      <xdr:col>26</xdr:col>
      <xdr:colOff>101600</xdr:colOff>
      <xdr:row>19</xdr:row>
      <xdr:rowOff>144029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4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128806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3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33699</xdr:rowOff>
    </xdr:from>
    <xdr:to>
      <xdr:col>22</xdr:col>
      <xdr:colOff>165100</xdr:colOff>
      <xdr:row>19</xdr:row>
      <xdr:rowOff>135299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38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120076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2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46258</xdr:rowOff>
    </xdr:from>
    <xdr:to>
      <xdr:col>19</xdr:col>
      <xdr:colOff>38100</xdr:colOff>
      <xdr:row>19</xdr:row>
      <xdr:rowOff>147858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51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132635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3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70590</xdr:rowOff>
    </xdr:from>
    <xdr:to>
      <xdr:col>15</xdr:col>
      <xdr:colOff>101600</xdr:colOff>
      <xdr:row>20</xdr:row>
      <xdr:rowOff>740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75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156967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62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266484</xdr:rowOff>
    </xdr:from>
    <xdr:to>
      <xdr:col>29</xdr:col>
      <xdr:colOff>127000</xdr:colOff>
      <xdr:row>35</xdr:row>
      <xdr:rowOff>301631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76834"/>
          <a:ext cx="647700" cy="35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266484</xdr:rowOff>
    </xdr:from>
    <xdr:to>
      <xdr:col>26</xdr:col>
      <xdr:colOff>50800</xdr:colOff>
      <xdr:row>35</xdr:row>
      <xdr:rowOff>329482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76834"/>
          <a:ext cx="698500" cy="62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329482</xdr:rowOff>
    </xdr:from>
    <xdr:to>
      <xdr:col>22</xdr:col>
      <xdr:colOff>114300</xdr:colOff>
      <xdr:row>36</xdr:row>
      <xdr:rowOff>29807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39832"/>
          <a:ext cx="698500" cy="43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29807</xdr:rowOff>
    </xdr:from>
    <xdr:to>
      <xdr:col>18</xdr:col>
      <xdr:colOff>177800</xdr:colOff>
      <xdr:row>36</xdr:row>
      <xdr:rowOff>38627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83057"/>
          <a:ext cx="698500" cy="8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250831</xdr:rowOff>
    </xdr:from>
    <xdr:to>
      <xdr:col>29</xdr:col>
      <xdr:colOff>177800</xdr:colOff>
      <xdr:row>36</xdr:row>
      <xdr:rowOff>9531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61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222908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3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215684</xdr:rowOff>
    </xdr:from>
    <xdr:to>
      <xdr:col>26</xdr:col>
      <xdr:colOff>101600</xdr:colOff>
      <xdr:row>35</xdr:row>
      <xdr:rowOff>317284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26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327461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9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278682</xdr:rowOff>
    </xdr:from>
    <xdr:to>
      <xdr:col>22</xdr:col>
      <xdr:colOff>165100</xdr:colOff>
      <xdr:row>36</xdr:row>
      <xdr:rowOff>37382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89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22159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7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321907</xdr:rowOff>
    </xdr:from>
    <xdr:to>
      <xdr:col>19</xdr:col>
      <xdr:colOff>38100</xdr:colOff>
      <xdr:row>36</xdr:row>
      <xdr:rowOff>80607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3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65384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1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330727</xdr:rowOff>
    </xdr:from>
    <xdr:to>
      <xdr:col>15</xdr:col>
      <xdr:colOff>101600</xdr:colOff>
      <xdr:row>36</xdr:row>
      <xdr:rowOff>89427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41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74204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30,840
29,921
13.79
14,552,566
13,404,869
587,089
7,101,092
10,674,290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12092</xdr:rowOff>
    </xdr:from>
    <xdr:to>
      <xdr:col>24</xdr:col>
      <xdr:colOff>63500</xdr:colOff>
      <xdr:row>38</xdr:row>
      <xdr:rowOff>44162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27192"/>
          <a:ext cx="838200" cy="3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19375</xdr:rowOff>
    </xdr:from>
    <xdr:to>
      <xdr:col>19</xdr:col>
      <xdr:colOff>177800</xdr:colOff>
      <xdr:row>38</xdr:row>
      <xdr:rowOff>44162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34475"/>
          <a:ext cx="889000" cy="2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13398</xdr:rowOff>
    </xdr:from>
    <xdr:to>
      <xdr:col>15</xdr:col>
      <xdr:colOff>50800</xdr:colOff>
      <xdr:row>38</xdr:row>
      <xdr:rowOff>19375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28498"/>
          <a:ext cx="889000" cy="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13398</xdr:rowOff>
    </xdr:from>
    <xdr:to>
      <xdr:col>10</xdr:col>
      <xdr:colOff>114300</xdr:colOff>
      <xdr:row>38</xdr:row>
      <xdr:rowOff>126801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28498"/>
          <a:ext cx="889000" cy="11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132742</xdr:rowOff>
    </xdr:from>
    <xdr:to>
      <xdr:col>24</xdr:col>
      <xdr:colOff>114300</xdr:colOff>
      <xdr:row>38</xdr:row>
      <xdr:rowOff>62892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111169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5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164812</xdr:rowOff>
    </xdr:from>
    <xdr:to>
      <xdr:col>20</xdr:col>
      <xdr:colOff>38100</xdr:colOff>
      <xdr:row>38</xdr:row>
      <xdr:rowOff>94962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86089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0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140025</xdr:rowOff>
    </xdr:from>
    <xdr:to>
      <xdr:col>15</xdr:col>
      <xdr:colOff>101600</xdr:colOff>
      <xdr:row>38</xdr:row>
      <xdr:rowOff>70175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8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61302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134048</xdr:rowOff>
    </xdr:from>
    <xdr:to>
      <xdr:col>10</xdr:col>
      <xdr:colOff>165100</xdr:colOff>
      <xdr:row>38</xdr:row>
      <xdr:rowOff>64198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55325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7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76001</xdr:rowOff>
    </xdr:from>
    <xdr:to>
      <xdr:col>6</xdr:col>
      <xdr:colOff>38100</xdr:colOff>
      <xdr:row>39</xdr:row>
      <xdr:rowOff>6151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9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168728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8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139810</xdr:rowOff>
    </xdr:from>
    <xdr:to>
      <xdr:col>24</xdr:col>
      <xdr:colOff>63500</xdr:colOff>
      <xdr:row>56</xdr:row>
      <xdr:rowOff>162501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41010"/>
          <a:ext cx="838200" cy="2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162501</xdr:rowOff>
    </xdr:from>
    <xdr:to>
      <xdr:col>19</xdr:col>
      <xdr:colOff>177800</xdr:colOff>
      <xdr:row>57</xdr:row>
      <xdr:rowOff>52082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63701"/>
          <a:ext cx="889000" cy="6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52082</xdr:rowOff>
    </xdr:from>
    <xdr:to>
      <xdr:col>15</xdr:col>
      <xdr:colOff>50800</xdr:colOff>
      <xdr:row>57</xdr:row>
      <xdr:rowOff>62314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24732"/>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62314</xdr:rowOff>
    </xdr:from>
    <xdr:to>
      <xdr:col>10</xdr:col>
      <xdr:colOff>114300</xdr:colOff>
      <xdr:row>57</xdr:row>
      <xdr:rowOff>85014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34964"/>
          <a:ext cx="889000" cy="2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89010</xdr:rowOff>
    </xdr:from>
    <xdr:to>
      <xdr:col>24</xdr:col>
      <xdr:colOff>114300</xdr:colOff>
      <xdr:row>57</xdr:row>
      <xdr:rowOff>19160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9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111887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4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111701</xdr:rowOff>
    </xdr:from>
    <xdr:to>
      <xdr:col>20</xdr:col>
      <xdr:colOff>38100</xdr:colOff>
      <xdr:row>57</xdr:row>
      <xdr:rowOff>41851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1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32978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0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1282</xdr:rowOff>
    </xdr:from>
    <xdr:to>
      <xdr:col>15</xdr:col>
      <xdr:colOff>101600</xdr:colOff>
      <xdr:row>57</xdr:row>
      <xdr:rowOff>102882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7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94009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11514</xdr:rowOff>
    </xdr:from>
    <xdr:to>
      <xdr:col>10</xdr:col>
      <xdr:colOff>165100</xdr:colOff>
      <xdr:row>57</xdr:row>
      <xdr:rowOff>113114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8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104241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7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34214</xdr:rowOff>
    </xdr:from>
    <xdr:to>
      <xdr:col>6</xdr:col>
      <xdr:colOff>38100</xdr:colOff>
      <xdr:row>57</xdr:row>
      <xdr:rowOff>135814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0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126941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9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75783</xdr:rowOff>
    </xdr:from>
    <xdr:to>
      <xdr:col>24</xdr:col>
      <xdr:colOff>63500</xdr:colOff>
      <xdr:row>78</xdr:row>
      <xdr:rowOff>79395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48883"/>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75783</xdr:rowOff>
    </xdr:from>
    <xdr:to>
      <xdr:col>19</xdr:col>
      <xdr:colOff>177800</xdr:colOff>
      <xdr:row>78</xdr:row>
      <xdr:rowOff>78115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48883"/>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78115</xdr:rowOff>
    </xdr:from>
    <xdr:to>
      <xdr:col>15</xdr:col>
      <xdr:colOff>50800</xdr:colOff>
      <xdr:row>78</xdr:row>
      <xdr:rowOff>82824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51215"/>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82824</xdr:rowOff>
    </xdr:from>
    <xdr:to>
      <xdr:col>10</xdr:col>
      <xdr:colOff>114300</xdr:colOff>
      <xdr:row>78</xdr:row>
      <xdr:rowOff>89226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55924"/>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28595</xdr:rowOff>
    </xdr:from>
    <xdr:to>
      <xdr:col>24</xdr:col>
      <xdr:colOff>114300</xdr:colOff>
      <xdr:row>78</xdr:row>
      <xdr:rowOff>130195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114972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24983</xdr:rowOff>
    </xdr:from>
    <xdr:to>
      <xdr:col>20</xdr:col>
      <xdr:colOff>38100</xdr:colOff>
      <xdr:row>78</xdr:row>
      <xdr:rowOff>126583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117710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9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27315</xdr:rowOff>
    </xdr:from>
    <xdr:to>
      <xdr:col>15</xdr:col>
      <xdr:colOff>101600</xdr:colOff>
      <xdr:row>78</xdr:row>
      <xdr:rowOff>128915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120042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9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32024</xdr:rowOff>
    </xdr:from>
    <xdr:to>
      <xdr:col>10</xdr:col>
      <xdr:colOff>165100</xdr:colOff>
      <xdr:row>78</xdr:row>
      <xdr:rowOff>133624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124751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9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38426</xdr:rowOff>
    </xdr:from>
    <xdr:to>
      <xdr:col>6</xdr:col>
      <xdr:colOff>38100</xdr:colOff>
      <xdr:row>78</xdr:row>
      <xdr:rowOff>140026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1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131153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0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50292</xdr:rowOff>
    </xdr:from>
    <xdr:to>
      <xdr:col>24</xdr:col>
      <xdr:colOff>63500</xdr:colOff>
      <xdr:row>96</xdr:row>
      <xdr:rowOff>37021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38042"/>
          <a:ext cx="838200" cy="1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4750</xdr:rowOff>
    </xdr:from>
    <xdr:to>
      <xdr:col>19</xdr:col>
      <xdr:colOff>177800</xdr:colOff>
      <xdr:row>96</xdr:row>
      <xdr:rowOff>37021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292500"/>
          <a:ext cx="889000" cy="20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4750</xdr:rowOff>
    </xdr:from>
    <xdr:to>
      <xdr:col>15</xdr:col>
      <xdr:colOff>50800</xdr:colOff>
      <xdr:row>96</xdr:row>
      <xdr:rowOff>159119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92500"/>
          <a:ext cx="889000" cy="3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159119</xdr:rowOff>
    </xdr:from>
    <xdr:to>
      <xdr:col>10</xdr:col>
      <xdr:colOff>114300</xdr:colOff>
      <xdr:row>97</xdr:row>
      <xdr:rowOff>64618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18319"/>
          <a:ext cx="889000" cy="7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170942</xdr:rowOff>
    </xdr:from>
    <xdr:to>
      <xdr:col>24</xdr:col>
      <xdr:colOff>114300</xdr:colOff>
      <xdr:row>95</xdr:row>
      <xdr:rowOff>101092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22369</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3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157671</xdr:rowOff>
    </xdr:from>
    <xdr:to>
      <xdr:col>20</xdr:col>
      <xdr:colOff>38100</xdr:colOff>
      <xdr:row>96</xdr:row>
      <xdr:rowOff>87821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104348</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22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125400</xdr:rowOff>
    </xdr:from>
    <xdr:to>
      <xdr:col>15</xdr:col>
      <xdr:colOff>101600</xdr:colOff>
      <xdr:row>95</xdr:row>
      <xdr:rowOff>55550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72077</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01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108319</xdr:rowOff>
    </xdr:from>
    <xdr:to>
      <xdr:col>10</xdr:col>
      <xdr:colOff>165100</xdr:colOff>
      <xdr:row>97</xdr:row>
      <xdr:rowOff>38469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54996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3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13818</xdr:rowOff>
    </xdr:from>
    <xdr:to>
      <xdr:col>6</xdr:col>
      <xdr:colOff>38100</xdr:colOff>
      <xdr:row>97</xdr:row>
      <xdr:rowOff>115418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131945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1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144544</xdr:rowOff>
    </xdr:from>
    <xdr:to>
      <xdr:col>55</xdr:col>
      <xdr:colOff>0</xdr:colOff>
      <xdr:row>38</xdr:row>
      <xdr:rowOff>106303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88194"/>
          <a:ext cx="838200" cy="13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106303</xdr:rowOff>
    </xdr:from>
    <xdr:to>
      <xdr:col>50</xdr:col>
      <xdr:colOff>114300</xdr:colOff>
      <xdr:row>39</xdr:row>
      <xdr:rowOff>52701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621403"/>
          <a:ext cx="889000" cy="11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21873</xdr:rowOff>
    </xdr:from>
    <xdr:to>
      <xdr:col>45</xdr:col>
      <xdr:colOff>177800</xdr:colOff>
      <xdr:row>39</xdr:row>
      <xdr:rowOff>52701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679723"/>
          <a:ext cx="889000" cy="105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21873</xdr:rowOff>
    </xdr:from>
    <xdr:to>
      <xdr:col>41</xdr:col>
      <xdr:colOff>50800</xdr:colOff>
      <xdr:row>39</xdr:row>
      <xdr:rowOff>118680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679723"/>
          <a:ext cx="889000" cy="112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93744</xdr:rowOff>
    </xdr:from>
    <xdr:to>
      <xdr:col>55</xdr:col>
      <xdr:colOff>50800</xdr:colOff>
      <xdr:row>38</xdr:row>
      <xdr:rowOff>23895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37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72171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55503</xdr:rowOff>
    </xdr:from>
    <xdr:to>
      <xdr:col>50</xdr:col>
      <xdr:colOff>165100</xdr:colOff>
      <xdr:row>38</xdr:row>
      <xdr:rowOff>157103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148230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6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1901</xdr:rowOff>
    </xdr:from>
    <xdr:to>
      <xdr:col>46</xdr:col>
      <xdr:colOff>38100</xdr:colOff>
      <xdr:row>39</xdr:row>
      <xdr:rowOff>103501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6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94628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7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142523</xdr:rowOff>
    </xdr:from>
    <xdr:to>
      <xdr:col>41</xdr:col>
      <xdr:colOff>101600</xdr:colOff>
      <xdr:row>33</xdr:row>
      <xdr:rowOff>72673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6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63800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72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67880</xdr:rowOff>
    </xdr:from>
    <xdr:to>
      <xdr:col>36</xdr:col>
      <xdr:colOff>165100</xdr:colOff>
      <xdr:row>39</xdr:row>
      <xdr:rowOff>169480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7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160607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8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25408</xdr:rowOff>
    </xdr:from>
    <xdr:to>
      <xdr:col>55</xdr:col>
      <xdr:colOff>0</xdr:colOff>
      <xdr:row>56</xdr:row>
      <xdr:rowOff>62784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455158"/>
          <a:ext cx="838200" cy="20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25408</xdr:rowOff>
    </xdr:from>
    <xdr:to>
      <xdr:col>50</xdr:col>
      <xdr:colOff>114300</xdr:colOff>
      <xdr:row>56</xdr:row>
      <xdr:rowOff>63088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455158"/>
          <a:ext cx="889000" cy="20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63088</xdr:rowOff>
    </xdr:from>
    <xdr:to>
      <xdr:col>45</xdr:col>
      <xdr:colOff>177800</xdr:colOff>
      <xdr:row>57</xdr:row>
      <xdr:rowOff>91587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664288"/>
          <a:ext cx="889000" cy="19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143289</xdr:rowOff>
    </xdr:from>
    <xdr:to>
      <xdr:col>41</xdr:col>
      <xdr:colOff>50800</xdr:colOff>
      <xdr:row>57</xdr:row>
      <xdr:rowOff>91587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573039"/>
          <a:ext cx="889000" cy="29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11984</xdr:rowOff>
    </xdr:from>
    <xdr:to>
      <xdr:col>55</xdr:col>
      <xdr:colOff>50800</xdr:colOff>
      <xdr:row>56</xdr:row>
      <xdr:rowOff>113584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1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34861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146058</xdr:rowOff>
    </xdr:from>
    <xdr:to>
      <xdr:col>50</xdr:col>
      <xdr:colOff>165100</xdr:colOff>
      <xdr:row>55</xdr:row>
      <xdr:rowOff>76208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40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92735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1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12288</xdr:rowOff>
    </xdr:from>
    <xdr:to>
      <xdr:col>46</xdr:col>
      <xdr:colOff>38100</xdr:colOff>
      <xdr:row>56</xdr:row>
      <xdr:rowOff>113888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1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130415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38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40787</xdr:rowOff>
    </xdr:from>
    <xdr:to>
      <xdr:col>41</xdr:col>
      <xdr:colOff>101600</xdr:colOff>
      <xdr:row>57</xdr:row>
      <xdr:rowOff>142387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133514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92489</xdr:rowOff>
    </xdr:from>
    <xdr:to>
      <xdr:col>36</xdr:col>
      <xdr:colOff>165100</xdr:colOff>
      <xdr:row>56</xdr:row>
      <xdr:rowOff>22639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39166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29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171380</xdr:rowOff>
    </xdr:from>
    <xdr:to>
      <xdr:col>55</xdr:col>
      <xdr:colOff>0</xdr:colOff>
      <xdr:row>79</xdr:row>
      <xdr:rowOff>13284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44480"/>
          <a:ext cx="838200" cy="1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13284</xdr:rowOff>
    </xdr:from>
    <xdr:to>
      <xdr:col>50</xdr:col>
      <xdr:colOff>114300</xdr:colOff>
      <xdr:row>79</xdr:row>
      <xdr:rowOff>34506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57834"/>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163607</xdr:rowOff>
    </xdr:from>
    <xdr:to>
      <xdr:col>45</xdr:col>
      <xdr:colOff>177800</xdr:colOff>
      <xdr:row>79</xdr:row>
      <xdr:rowOff>34506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36707"/>
          <a:ext cx="889000" cy="4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152864</xdr:rowOff>
    </xdr:from>
    <xdr:to>
      <xdr:col>41</xdr:col>
      <xdr:colOff>50800</xdr:colOff>
      <xdr:row>78</xdr:row>
      <xdr:rowOff>163607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840164"/>
          <a:ext cx="889000" cy="69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120580</xdr:rowOff>
    </xdr:from>
    <xdr:to>
      <xdr:col>55</xdr:col>
      <xdr:colOff>50800</xdr:colOff>
      <xdr:row>79</xdr:row>
      <xdr:rowOff>50730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35507</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133934</xdr:rowOff>
    </xdr:from>
    <xdr:to>
      <xdr:col>50</xdr:col>
      <xdr:colOff>165100</xdr:colOff>
      <xdr:row>79</xdr:row>
      <xdr:rowOff>64084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55211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9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155156</xdr:rowOff>
    </xdr:from>
    <xdr:to>
      <xdr:col>46</xdr:col>
      <xdr:colOff>38100</xdr:colOff>
      <xdr:row>79</xdr:row>
      <xdr:rowOff>85306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76433</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61017" y="1362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112807</xdr:rowOff>
    </xdr:from>
    <xdr:to>
      <xdr:col>41</xdr:col>
      <xdr:colOff>101600</xdr:colOff>
      <xdr:row>79</xdr:row>
      <xdr:rowOff>42957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34084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7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102064</xdr:rowOff>
    </xdr:from>
    <xdr:to>
      <xdr:col>36</xdr:col>
      <xdr:colOff>165100</xdr:colOff>
      <xdr:row>75</xdr:row>
      <xdr:rowOff>32214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7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48741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56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28753</xdr:rowOff>
    </xdr:from>
    <xdr:to>
      <xdr:col>55</xdr:col>
      <xdr:colOff>0</xdr:colOff>
      <xdr:row>95</xdr:row>
      <xdr:rowOff>169363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145053"/>
          <a:ext cx="838200" cy="31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28753</xdr:rowOff>
    </xdr:from>
    <xdr:to>
      <xdr:col>50</xdr:col>
      <xdr:colOff>114300</xdr:colOff>
      <xdr:row>96</xdr:row>
      <xdr:rowOff>127116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145053"/>
          <a:ext cx="889000" cy="4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127116</xdr:rowOff>
    </xdr:from>
    <xdr:to>
      <xdr:col>45</xdr:col>
      <xdr:colOff>177800</xdr:colOff>
      <xdr:row>97</xdr:row>
      <xdr:rowOff>79949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586316"/>
          <a:ext cx="889000" cy="12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79949</xdr:rowOff>
    </xdr:from>
    <xdr:to>
      <xdr:col>41</xdr:col>
      <xdr:colOff>50800</xdr:colOff>
      <xdr:row>98</xdr:row>
      <xdr:rowOff>125549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710599"/>
          <a:ext cx="889000" cy="21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118563</xdr:rowOff>
    </xdr:from>
    <xdr:to>
      <xdr:col>55</xdr:col>
      <xdr:colOff>50800</xdr:colOff>
      <xdr:row>96</xdr:row>
      <xdr:rowOff>48713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40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141440</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25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149403</xdr:rowOff>
    </xdr:from>
    <xdr:to>
      <xdr:col>50</xdr:col>
      <xdr:colOff>165100</xdr:colOff>
      <xdr:row>94</xdr:row>
      <xdr:rowOff>79553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09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96080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86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76316</xdr:rowOff>
    </xdr:from>
    <xdr:to>
      <xdr:col>46</xdr:col>
      <xdr:colOff>38100</xdr:colOff>
      <xdr:row>97</xdr:row>
      <xdr:rowOff>6466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53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22993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31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29149</xdr:rowOff>
    </xdr:from>
    <xdr:to>
      <xdr:col>41</xdr:col>
      <xdr:colOff>101600</xdr:colOff>
      <xdr:row>97</xdr:row>
      <xdr:rowOff>130749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5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147276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4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74749</xdr:rowOff>
    </xdr:from>
    <xdr:to>
      <xdr:col>36</xdr:col>
      <xdr:colOff>165100</xdr:colOff>
      <xdr:row>99</xdr:row>
      <xdr:rowOff>4899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167476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6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76835</xdr:rowOff>
    </xdr:from>
    <xdr:to>
      <xdr:col>85</xdr:col>
      <xdr:colOff>127000</xdr:colOff>
      <xdr:row>39</xdr:row>
      <xdr:rowOff>97344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63385"/>
          <a:ext cx="8382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168275</xdr:rowOff>
    </xdr:from>
    <xdr:to>
      <xdr:col>81</xdr:col>
      <xdr:colOff>50800</xdr:colOff>
      <xdr:row>39</xdr:row>
      <xdr:rowOff>76835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8337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81635</xdr:rowOff>
    </xdr:from>
    <xdr:to>
      <xdr:col>76</xdr:col>
      <xdr:colOff>114300</xdr:colOff>
      <xdr:row>38</xdr:row>
      <xdr:rowOff>168275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596735"/>
          <a:ext cx="889000" cy="8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68437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75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96886</xdr:rowOff>
    </xdr:from>
    <xdr:to>
      <xdr:col>71</xdr:col>
      <xdr:colOff>177800</xdr:colOff>
      <xdr:row>38</xdr:row>
      <xdr:rowOff>81635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440536"/>
          <a:ext cx="889000" cy="15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86791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46544</xdr:rowOff>
    </xdr:from>
    <xdr:to>
      <xdr:col>85</xdr:col>
      <xdr:colOff>177800</xdr:colOff>
      <xdr:row>39</xdr:row>
      <xdr:rowOff>148144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163209</xdr:rowOff>
    </xdr:from>
    <xdr:ext cx="313932"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26035</xdr:rowOff>
    </xdr:from>
    <xdr:to>
      <xdr:col>81</xdr:col>
      <xdr:colOff>101600</xdr:colOff>
      <xdr:row>39</xdr:row>
      <xdr:rowOff>127635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1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118762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805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117475</xdr:rowOff>
    </xdr:from>
    <xdr:to>
      <xdr:col>76</xdr:col>
      <xdr:colOff>165100</xdr:colOff>
      <xdr:row>39</xdr:row>
      <xdr:rowOff>47625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64152</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30835</xdr:rowOff>
    </xdr:from>
    <xdr:to>
      <xdr:col>72</xdr:col>
      <xdr:colOff>38100</xdr:colOff>
      <xdr:row>38</xdr:row>
      <xdr:rowOff>132435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148963</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32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46086</xdr:rowOff>
    </xdr:from>
    <xdr:to>
      <xdr:col>67</xdr:col>
      <xdr:colOff>101600</xdr:colOff>
      <xdr:row>37</xdr:row>
      <xdr:rowOff>147686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3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164213</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7111" y="616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133185</xdr:rowOff>
    </xdr:from>
    <xdr:to>
      <xdr:col>85</xdr:col>
      <xdr:colOff>127000</xdr:colOff>
      <xdr:row>76</xdr:row>
      <xdr:rowOff>95678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991935"/>
          <a:ext cx="838200" cy="13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120318</xdr:rowOff>
    </xdr:from>
    <xdr:to>
      <xdr:col>81</xdr:col>
      <xdr:colOff>50800</xdr:colOff>
      <xdr:row>75</xdr:row>
      <xdr:rowOff>133185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807618"/>
          <a:ext cx="889000" cy="18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120318</xdr:rowOff>
    </xdr:from>
    <xdr:to>
      <xdr:col>76</xdr:col>
      <xdr:colOff>114300</xdr:colOff>
      <xdr:row>76</xdr:row>
      <xdr:rowOff>121853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807618"/>
          <a:ext cx="889000" cy="34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106308</xdr:rowOff>
    </xdr:from>
    <xdr:to>
      <xdr:col>71</xdr:col>
      <xdr:colOff>177800</xdr:colOff>
      <xdr:row>76</xdr:row>
      <xdr:rowOff>121853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13650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44878</xdr:rowOff>
    </xdr:from>
    <xdr:to>
      <xdr:col>85</xdr:col>
      <xdr:colOff>177800</xdr:colOff>
      <xdr:row>76</xdr:row>
      <xdr:rowOff>146478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7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23305</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82385</xdr:rowOff>
    </xdr:from>
    <xdr:to>
      <xdr:col>81</xdr:col>
      <xdr:colOff>101600</xdr:colOff>
      <xdr:row>76</xdr:row>
      <xdr:rowOff>12536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411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29062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71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69518</xdr:rowOff>
    </xdr:from>
    <xdr:to>
      <xdr:col>76</xdr:col>
      <xdr:colOff>165100</xdr:colOff>
      <xdr:row>74</xdr:row>
      <xdr:rowOff>171118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75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16195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5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71053</xdr:rowOff>
    </xdr:from>
    <xdr:to>
      <xdr:col>72</xdr:col>
      <xdr:colOff>38100</xdr:colOff>
      <xdr:row>77</xdr:row>
      <xdr:rowOff>1203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163780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9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55508</xdr:rowOff>
    </xdr:from>
    <xdr:to>
      <xdr:col>67</xdr:col>
      <xdr:colOff>101600</xdr:colOff>
      <xdr:row>76</xdr:row>
      <xdr:rowOff>157108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8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148235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7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139046</xdr:rowOff>
    </xdr:from>
    <xdr:to>
      <xdr:col>85</xdr:col>
      <xdr:colOff>127000</xdr:colOff>
      <xdr:row>98</xdr:row>
      <xdr:rowOff>139426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941146"/>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139046</xdr:rowOff>
    </xdr:from>
    <xdr:to>
      <xdr:col>81</xdr:col>
      <xdr:colOff>50800</xdr:colOff>
      <xdr:row>98</xdr:row>
      <xdr:rowOff>139215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941146"/>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171069</xdr:rowOff>
    </xdr:from>
    <xdr:to>
      <xdr:col>76</xdr:col>
      <xdr:colOff>114300</xdr:colOff>
      <xdr:row>98</xdr:row>
      <xdr:rowOff>139215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801719"/>
          <a:ext cx="889000" cy="13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171069</xdr:rowOff>
    </xdr:from>
    <xdr:to>
      <xdr:col>71</xdr:col>
      <xdr:colOff>177800</xdr:colOff>
      <xdr:row>98</xdr:row>
      <xdr:rowOff>138292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01719"/>
          <a:ext cx="889000" cy="13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88626</xdr:rowOff>
    </xdr:from>
    <xdr:to>
      <xdr:col>85</xdr:col>
      <xdr:colOff>177800</xdr:colOff>
      <xdr:row>99</xdr:row>
      <xdr:rowOff>18776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9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3553</xdr:rowOff>
    </xdr:from>
    <xdr:ext cx="313932"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05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88246</xdr:rowOff>
    </xdr:from>
    <xdr:to>
      <xdr:col>81</xdr:col>
      <xdr:colOff>101600</xdr:colOff>
      <xdr:row>99</xdr:row>
      <xdr:rowOff>18396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9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9523</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2017" y="16983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88415</xdr:rowOff>
    </xdr:from>
    <xdr:to>
      <xdr:col>76</xdr:col>
      <xdr:colOff>165100</xdr:colOff>
      <xdr:row>99</xdr:row>
      <xdr:rowOff>18565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9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9692</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3017" y="16983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120269</xdr:rowOff>
    </xdr:from>
    <xdr:to>
      <xdr:col>72</xdr:col>
      <xdr:colOff>38100</xdr:colOff>
      <xdr:row>98</xdr:row>
      <xdr:rowOff>50419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5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66946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2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87492</xdr:rowOff>
    </xdr:from>
    <xdr:to>
      <xdr:col>67</xdr:col>
      <xdr:colOff>101600</xdr:colOff>
      <xdr:row>99</xdr:row>
      <xdr:rowOff>17642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8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8769</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5017" y="16982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85659</xdr:rowOff>
    </xdr:from>
    <xdr:to>
      <xdr:col>116</xdr:col>
      <xdr:colOff>63500</xdr:colOff>
      <xdr:row>56</xdr:row>
      <xdr:rowOff>88219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686859"/>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82641</xdr:rowOff>
    </xdr:from>
    <xdr:to>
      <xdr:col>111</xdr:col>
      <xdr:colOff>177800</xdr:colOff>
      <xdr:row>56</xdr:row>
      <xdr:rowOff>85659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683841"/>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81818</xdr:rowOff>
    </xdr:from>
    <xdr:to>
      <xdr:col>107</xdr:col>
      <xdr:colOff>50800</xdr:colOff>
      <xdr:row>56</xdr:row>
      <xdr:rowOff>82641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683018"/>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79441</xdr:rowOff>
    </xdr:from>
    <xdr:to>
      <xdr:col>102</xdr:col>
      <xdr:colOff>114300</xdr:colOff>
      <xdr:row>56</xdr:row>
      <xdr:rowOff>81818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680641"/>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49313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58640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37419</xdr:rowOff>
    </xdr:from>
    <xdr:to>
      <xdr:col>116</xdr:col>
      <xdr:colOff>114300</xdr:colOff>
      <xdr:row>56</xdr:row>
      <xdr:rowOff>139019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6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60296</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49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34859</xdr:rowOff>
    </xdr:from>
    <xdr:to>
      <xdr:col>112</xdr:col>
      <xdr:colOff>38100</xdr:colOff>
      <xdr:row>56</xdr:row>
      <xdr:rowOff>136459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63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152986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41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31841</xdr:rowOff>
    </xdr:from>
    <xdr:to>
      <xdr:col>107</xdr:col>
      <xdr:colOff>101600</xdr:colOff>
      <xdr:row>56</xdr:row>
      <xdr:rowOff>133441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63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149968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40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31018</xdr:rowOff>
    </xdr:from>
    <xdr:to>
      <xdr:col>102</xdr:col>
      <xdr:colOff>165100</xdr:colOff>
      <xdr:row>56</xdr:row>
      <xdr:rowOff>132618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63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149145</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40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28641</xdr:rowOff>
    </xdr:from>
    <xdr:to>
      <xdr:col>98</xdr:col>
      <xdr:colOff>38100</xdr:colOff>
      <xdr:row>56</xdr:row>
      <xdr:rowOff>130241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62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146768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40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52832</xdr:rowOff>
    </xdr:from>
    <xdr:to>
      <xdr:col>116</xdr:col>
      <xdr:colOff>63500</xdr:colOff>
      <xdr:row>78</xdr:row>
      <xdr:rowOff>15990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3083032"/>
          <a:ext cx="838200" cy="30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52832</xdr:rowOff>
    </xdr:from>
    <xdr:to>
      <xdr:col>111</xdr:col>
      <xdr:colOff>177800</xdr:colOff>
      <xdr:row>76</xdr:row>
      <xdr:rowOff>155721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83032"/>
          <a:ext cx="889000" cy="10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155721</xdr:rowOff>
    </xdr:from>
    <xdr:to>
      <xdr:col>107</xdr:col>
      <xdr:colOff>50800</xdr:colOff>
      <xdr:row>76</xdr:row>
      <xdr:rowOff>168294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18592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168294</xdr:rowOff>
    </xdr:from>
    <xdr:to>
      <xdr:col>102</xdr:col>
      <xdr:colOff>114300</xdr:colOff>
      <xdr:row>77</xdr:row>
      <xdr:rowOff>6045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198494"/>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136640</xdr:rowOff>
    </xdr:from>
    <xdr:to>
      <xdr:col>116</xdr:col>
      <xdr:colOff>114300</xdr:colOff>
      <xdr:row>78</xdr:row>
      <xdr:rowOff>66790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51567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5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2032</xdr:rowOff>
    </xdr:from>
    <xdr:to>
      <xdr:col>112</xdr:col>
      <xdr:colOff>38100</xdr:colOff>
      <xdr:row>76</xdr:row>
      <xdr:rowOff>103632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3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120159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80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104921</xdr:rowOff>
    </xdr:from>
    <xdr:to>
      <xdr:col>107</xdr:col>
      <xdr:colOff>101600</xdr:colOff>
      <xdr:row>77</xdr:row>
      <xdr:rowOff>35071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51598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91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117494</xdr:rowOff>
    </xdr:from>
    <xdr:to>
      <xdr:col>102</xdr:col>
      <xdr:colOff>165100</xdr:colOff>
      <xdr:row>77</xdr:row>
      <xdr:rowOff>47644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64171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92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126695</xdr:rowOff>
    </xdr:from>
    <xdr:to>
      <xdr:col>98</xdr:col>
      <xdr:colOff>38100</xdr:colOff>
      <xdr:row>77</xdr:row>
      <xdr:rowOff>56845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73372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9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434,659</a:t>
          </a:r>
          <a:r>
            <a:rPr kumimoji="1" lang="ja-JP" altLang="en-US" sz="1300">
              <a:latin typeface="ＭＳ Ｐゴシック" panose="020B0600070205080204" pitchFamily="50" charset="-128"/>
              <a:ea typeface="ＭＳ Ｐゴシック" panose="020B0600070205080204" pitchFamily="50" charset="-128"/>
            </a:rPr>
            <a:t>円となっており，庁舎移転事業費の減等により，令和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20,872</a:t>
          </a:r>
          <a:r>
            <a:rPr kumimoji="1" lang="ja-JP" altLang="en-US" sz="1300">
              <a:latin typeface="ＭＳ Ｐゴシック" panose="020B0600070205080204" pitchFamily="50" charset="-128"/>
              <a:ea typeface="ＭＳ Ｐゴシック" panose="020B0600070205080204" pitchFamily="50" charset="-128"/>
            </a:rPr>
            <a:t>円減少しました。</a:t>
          </a:r>
        </a:p>
        <a:p>
          <a:r>
            <a:rPr kumimoji="1" lang="ja-JP" altLang="en-US" sz="1300">
              <a:latin typeface="ＭＳ Ｐゴシック" panose="020B0600070205080204" pitchFamily="50" charset="-128"/>
              <a:ea typeface="ＭＳ Ｐゴシック" panose="020B0600070205080204" pitchFamily="50" charset="-128"/>
            </a:rPr>
            <a:t>類似団体平均を上回る項目は，物件費，扶助費，普通建設事業費，貸付金です。</a:t>
          </a:r>
        </a:p>
        <a:p>
          <a:r>
            <a:rPr kumimoji="1" lang="ja-JP" altLang="en-US" sz="1300">
              <a:latin typeface="ＭＳ Ｐゴシック" panose="020B0600070205080204" pitchFamily="50" charset="-128"/>
              <a:ea typeface="ＭＳ Ｐゴシック" panose="020B0600070205080204" pitchFamily="50" charset="-128"/>
            </a:rPr>
            <a:t>住民一人当たりのコストがもっとも高い項目は扶助費で，住民一人当たりは</a:t>
          </a:r>
          <a:r>
            <a:rPr kumimoji="1" lang="en-US" altLang="ja-JP" sz="1300">
              <a:latin typeface="ＭＳ Ｐゴシック" panose="020B0600070205080204" pitchFamily="50" charset="-128"/>
              <a:ea typeface="ＭＳ Ｐゴシック" panose="020B0600070205080204" pitchFamily="50" charset="-128"/>
            </a:rPr>
            <a:t>113,540</a:t>
          </a:r>
          <a:r>
            <a:rPr kumimoji="1" lang="ja-JP" altLang="en-US" sz="1300">
              <a:latin typeface="ＭＳ Ｐゴシック" panose="020B0600070205080204" pitchFamily="50" charset="-128"/>
              <a:ea typeface="ＭＳ Ｐゴシック" panose="020B0600070205080204" pitchFamily="50" charset="-128"/>
            </a:rPr>
            <a:t>円となっています。令和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年度に比べて増加しているのは，電力・ガス・食料品等価格高騰重点支援給付金給付事業費及び私立保育所等保育事業費の増によるものです。</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74,976</a:t>
          </a:r>
          <a:r>
            <a:rPr kumimoji="1" lang="ja-JP" altLang="en-US" sz="1300">
              <a:latin typeface="ＭＳ Ｐゴシック" panose="020B0600070205080204" pitchFamily="50" charset="-128"/>
              <a:ea typeface="ＭＳ Ｐゴシック" panose="020B0600070205080204" pitchFamily="50" charset="-128"/>
            </a:rPr>
            <a:t>円，普通建設事業費（うち更新整備）は，住民一人当たり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56,525</a:t>
          </a:r>
          <a:r>
            <a:rPr kumimoji="1" lang="ja-JP" altLang="en-US" sz="1300">
              <a:latin typeface="ＭＳ Ｐゴシック" panose="020B0600070205080204" pitchFamily="50" charset="-128"/>
              <a:ea typeface="ＭＳ Ｐゴシック" panose="020B0600070205080204" pitchFamily="50" charset="-128"/>
            </a:rPr>
            <a:t>円と類似団体平均を上回っていますが，これは，庁舎移転事業によるものです。</a:t>
          </a:r>
        </a:p>
        <a:p>
          <a:r>
            <a:rPr kumimoji="1" lang="ja-JP" altLang="en-US" sz="1300">
              <a:latin typeface="ＭＳ Ｐゴシック" panose="020B0600070205080204" pitchFamily="50" charset="-128"/>
              <a:ea typeface="ＭＳ Ｐゴシック" panose="020B0600070205080204" pitchFamily="50" charset="-128"/>
            </a:rPr>
            <a:t>公債費は，令和３年度及び令和４年度は類似団体平均を上回っていましたが，令和５年度は住民一人当たり</a:t>
          </a:r>
          <a:r>
            <a:rPr kumimoji="1" lang="en-US" altLang="ja-JP" sz="1300">
              <a:latin typeface="ＭＳ Ｐゴシック" panose="020B0600070205080204" pitchFamily="50" charset="-128"/>
              <a:ea typeface="ＭＳ Ｐゴシック" panose="020B0600070205080204" pitchFamily="50" charset="-128"/>
            </a:rPr>
            <a:t>31,696</a:t>
          </a:r>
          <a:r>
            <a:rPr kumimoji="1" lang="ja-JP" altLang="en-US" sz="1300">
              <a:latin typeface="ＭＳ Ｐゴシック" panose="020B0600070205080204" pitchFamily="50" charset="-128"/>
              <a:ea typeface="ＭＳ Ｐゴシック" panose="020B0600070205080204" pitchFamily="50" charset="-128"/>
            </a:rPr>
            <a:t>円と類似団体平均を下回っています。これは，令和３年度及び令和４年度に町債元金の繰上償還を行ったことによるものです。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広島県海田町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30,840
29,921
13.79
14,552,566
13,404,869
587,089
7,101,092
10,674,290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101219</xdr:rowOff>
    </xdr:from>
    <xdr:to>
      <xdr:col>24</xdr:col>
      <xdr:colOff>63500</xdr:colOff>
      <xdr:row>35</xdr:row>
      <xdr:rowOff>151130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01969"/>
          <a:ext cx="8382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101219</xdr:rowOff>
    </xdr:from>
    <xdr:to>
      <xdr:col>19</xdr:col>
      <xdr:colOff>177800</xdr:colOff>
      <xdr:row>35</xdr:row>
      <xdr:rowOff>139700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1969"/>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139700</xdr:rowOff>
    </xdr:from>
    <xdr:to>
      <xdr:col>15</xdr:col>
      <xdr:colOff>50800</xdr:colOff>
      <xdr:row>36</xdr:row>
      <xdr:rowOff>2921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40450"/>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161036</xdr:rowOff>
    </xdr:from>
    <xdr:to>
      <xdr:col>10</xdr:col>
      <xdr:colOff>114300</xdr:colOff>
      <xdr:row>36</xdr:row>
      <xdr:rowOff>2921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61786"/>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100330</xdr:rowOff>
    </xdr:from>
    <xdr:to>
      <xdr:col>24</xdr:col>
      <xdr:colOff>114300</xdr:colOff>
      <xdr:row>36</xdr:row>
      <xdr:rowOff>30480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78757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50419</xdr:rowOff>
    </xdr:from>
    <xdr:to>
      <xdr:col>20</xdr:col>
      <xdr:colOff>38100</xdr:colOff>
      <xdr:row>35</xdr:row>
      <xdr:rowOff>152019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143146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4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88900</xdr:rowOff>
    </xdr:from>
    <xdr:to>
      <xdr:col>15</xdr:col>
      <xdr:colOff>101600</xdr:colOff>
      <xdr:row>36</xdr:row>
      <xdr:rowOff>19050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10177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123571</xdr:rowOff>
    </xdr:from>
    <xdr:to>
      <xdr:col>10</xdr:col>
      <xdr:colOff>165100</xdr:colOff>
      <xdr:row>36</xdr:row>
      <xdr:rowOff>53721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44848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1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110236</xdr:rowOff>
    </xdr:from>
    <xdr:to>
      <xdr:col>6</xdr:col>
      <xdr:colOff>38100</xdr:colOff>
      <xdr:row>36</xdr:row>
      <xdr:rowOff>40386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31513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122875</xdr:rowOff>
    </xdr:from>
    <xdr:to>
      <xdr:col>24</xdr:col>
      <xdr:colOff>63500</xdr:colOff>
      <xdr:row>58</xdr:row>
      <xdr:rowOff>31788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95525"/>
          <a:ext cx="838200" cy="8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122875</xdr:rowOff>
    </xdr:from>
    <xdr:to>
      <xdr:col>19</xdr:col>
      <xdr:colOff>177800</xdr:colOff>
      <xdr:row>58</xdr:row>
      <xdr:rowOff>81776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95525"/>
          <a:ext cx="889000" cy="13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72067</xdr:rowOff>
    </xdr:from>
    <xdr:to>
      <xdr:col>15</xdr:col>
      <xdr:colOff>50800</xdr:colOff>
      <xdr:row>58</xdr:row>
      <xdr:rowOff>81776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73267"/>
          <a:ext cx="889000" cy="35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72067</xdr:rowOff>
    </xdr:from>
    <xdr:to>
      <xdr:col>10</xdr:col>
      <xdr:colOff>114300</xdr:colOff>
      <xdr:row>58</xdr:row>
      <xdr:rowOff>115998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73267"/>
          <a:ext cx="889000" cy="38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152438</xdr:rowOff>
    </xdr:from>
    <xdr:to>
      <xdr:col>24</xdr:col>
      <xdr:colOff>114300</xdr:colOff>
      <xdr:row>58</xdr:row>
      <xdr:rowOff>82588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2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3865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7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72075</xdr:rowOff>
    </xdr:from>
    <xdr:to>
      <xdr:col>20</xdr:col>
      <xdr:colOff>38100</xdr:colOff>
      <xdr:row>58</xdr:row>
      <xdr:rowOff>2225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18752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1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30976</xdr:rowOff>
    </xdr:from>
    <xdr:to>
      <xdr:col>15</xdr:col>
      <xdr:colOff>101600</xdr:colOff>
      <xdr:row>58</xdr:row>
      <xdr:rowOff>132576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123703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21267</xdr:rowOff>
    </xdr:from>
    <xdr:to>
      <xdr:col>10</xdr:col>
      <xdr:colOff>165100</xdr:colOff>
      <xdr:row>56</xdr:row>
      <xdr:rowOff>122867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139394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65198</xdr:rowOff>
    </xdr:from>
    <xdr:to>
      <xdr:col>6</xdr:col>
      <xdr:colOff>38100</xdr:colOff>
      <xdr:row>58</xdr:row>
      <xdr:rowOff>166798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157925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137651</xdr:rowOff>
    </xdr:from>
    <xdr:to>
      <xdr:col>24</xdr:col>
      <xdr:colOff>63500</xdr:colOff>
      <xdr:row>76</xdr:row>
      <xdr:rowOff>48520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96401"/>
          <a:ext cx="838200" cy="8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19464</xdr:rowOff>
    </xdr:from>
    <xdr:to>
      <xdr:col>19</xdr:col>
      <xdr:colOff>177800</xdr:colOff>
      <xdr:row>76</xdr:row>
      <xdr:rowOff>48520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78214"/>
          <a:ext cx="889000" cy="20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19464</xdr:rowOff>
    </xdr:from>
    <xdr:to>
      <xdr:col>15</xdr:col>
      <xdr:colOff>50800</xdr:colOff>
      <xdr:row>77</xdr:row>
      <xdr:rowOff>40114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78214"/>
          <a:ext cx="889000" cy="3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29820</xdr:rowOff>
    </xdr:from>
    <xdr:to>
      <xdr:col>10</xdr:col>
      <xdr:colOff>114300</xdr:colOff>
      <xdr:row>77</xdr:row>
      <xdr:rowOff>40114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31470"/>
          <a:ext cx="889000" cy="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86851</xdr:rowOff>
    </xdr:from>
    <xdr:to>
      <xdr:col>24</xdr:col>
      <xdr:colOff>114300</xdr:colOff>
      <xdr:row>76</xdr:row>
      <xdr:rowOff>17001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109728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9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169170</xdr:rowOff>
    </xdr:from>
    <xdr:to>
      <xdr:col>20</xdr:col>
      <xdr:colOff>38100</xdr:colOff>
      <xdr:row>76</xdr:row>
      <xdr:rowOff>99320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115846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0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140114</xdr:rowOff>
    </xdr:from>
    <xdr:to>
      <xdr:col>15</xdr:col>
      <xdr:colOff>101600</xdr:colOff>
      <xdr:row>75</xdr:row>
      <xdr:rowOff>70264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2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86791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0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160764</xdr:rowOff>
    </xdr:from>
    <xdr:to>
      <xdr:col>10</xdr:col>
      <xdr:colOff>165100</xdr:colOff>
      <xdr:row>77</xdr:row>
      <xdr:rowOff>90914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6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150470</xdr:rowOff>
    </xdr:from>
    <xdr:to>
      <xdr:col>6</xdr:col>
      <xdr:colOff>38100</xdr:colOff>
      <xdr:row>77</xdr:row>
      <xdr:rowOff>80620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97147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5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95630</xdr:rowOff>
    </xdr:from>
    <xdr:to>
      <xdr:col>24</xdr:col>
      <xdr:colOff>63500</xdr:colOff>
      <xdr:row>97</xdr:row>
      <xdr:rowOff>130817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26280"/>
          <a:ext cx="838200" cy="3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95630</xdr:rowOff>
    </xdr:from>
    <xdr:to>
      <xdr:col>19</xdr:col>
      <xdr:colOff>177800</xdr:colOff>
      <xdr:row>97</xdr:row>
      <xdr:rowOff>133903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26280"/>
          <a:ext cx="889000" cy="3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133903</xdr:rowOff>
    </xdr:from>
    <xdr:to>
      <xdr:col>15</xdr:col>
      <xdr:colOff>50800</xdr:colOff>
      <xdr:row>98</xdr:row>
      <xdr:rowOff>154918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64553"/>
          <a:ext cx="889000" cy="19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154918</xdr:rowOff>
    </xdr:from>
    <xdr:to>
      <xdr:col>10</xdr:col>
      <xdr:colOff>114300</xdr:colOff>
      <xdr:row>99</xdr:row>
      <xdr:rowOff>2001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57018"/>
          <a:ext cx="889000" cy="1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80017</xdr:rowOff>
    </xdr:from>
    <xdr:to>
      <xdr:col>24</xdr:col>
      <xdr:colOff>114300</xdr:colOff>
      <xdr:row>98</xdr:row>
      <xdr:rowOff>10167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1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58444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8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44830</xdr:rowOff>
    </xdr:from>
    <xdr:to>
      <xdr:col>20</xdr:col>
      <xdr:colOff>38100</xdr:colOff>
      <xdr:row>97</xdr:row>
      <xdr:rowOff>146430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7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137557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83103</xdr:rowOff>
    </xdr:from>
    <xdr:to>
      <xdr:col>15</xdr:col>
      <xdr:colOff>101600</xdr:colOff>
      <xdr:row>98</xdr:row>
      <xdr:rowOff>13253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4380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104118</xdr:rowOff>
    </xdr:from>
    <xdr:to>
      <xdr:col>10</xdr:col>
      <xdr:colOff>165100</xdr:colOff>
      <xdr:row>99</xdr:row>
      <xdr:rowOff>34268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0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25395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9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122651</xdr:rowOff>
    </xdr:from>
    <xdr:to>
      <xdr:col>6</xdr:col>
      <xdr:colOff>38100</xdr:colOff>
      <xdr:row>99</xdr:row>
      <xdr:rowOff>52801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43928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1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10731</xdr:rowOff>
    </xdr:from>
    <xdr:to>
      <xdr:col>55</xdr:col>
      <xdr:colOff>0</xdr:colOff>
      <xdr:row>38</xdr:row>
      <xdr:rowOff>12065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25831"/>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9207</xdr:rowOff>
    </xdr:from>
    <xdr:to>
      <xdr:col>50</xdr:col>
      <xdr:colOff>114300</xdr:colOff>
      <xdr:row>38</xdr:row>
      <xdr:rowOff>10731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52430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8636</xdr:rowOff>
    </xdr:from>
    <xdr:to>
      <xdr:col>45</xdr:col>
      <xdr:colOff>177800</xdr:colOff>
      <xdr:row>38</xdr:row>
      <xdr:rowOff>9207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23736"/>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7493</xdr:rowOff>
    </xdr:from>
    <xdr:to>
      <xdr:col>41</xdr:col>
      <xdr:colOff>50800</xdr:colOff>
      <xdr:row>38</xdr:row>
      <xdr:rowOff>8636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52259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132715</xdr:rowOff>
    </xdr:from>
    <xdr:to>
      <xdr:col>55</xdr:col>
      <xdr:colOff>50800</xdr:colOff>
      <xdr:row>38</xdr:row>
      <xdr:rowOff>62865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155592</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131382</xdr:rowOff>
    </xdr:from>
    <xdr:to>
      <xdr:col>50</xdr:col>
      <xdr:colOff>165100</xdr:colOff>
      <xdr:row>38</xdr:row>
      <xdr:rowOff>61531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750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78059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25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129858</xdr:rowOff>
    </xdr:from>
    <xdr:to>
      <xdr:col>46</xdr:col>
      <xdr:colOff>38100</xdr:colOff>
      <xdr:row>38</xdr:row>
      <xdr:rowOff>60007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735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76535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24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129286</xdr:rowOff>
    </xdr:from>
    <xdr:to>
      <xdr:col>41</xdr:col>
      <xdr:colOff>101600</xdr:colOff>
      <xdr:row>38</xdr:row>
      <xdr:rowOff>59436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75963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24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128143</xdr:rowOff>
    </xdr:from>
    <xdr:to>
      <xdr:col>36</xdr:col>
      <xdr:colOff>165100</xdr:colOff>
      <xdr:row>38</xdr:row>
      <xdr:rowOff>58293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4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74820</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2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29502</xdr:rowOff>
    </xdr:from>
    <xdr:to>
      <xdr:col>55</xdr:col>
      <xdr:colOff>0</xdr:colOff>
      <xdr:row>59</xdr:row>
      <xdr:rowOff>30556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45052"/>
          <a:ext cx="8382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30556</xdr:rowOff>
    </xdr:from>
    <xdr:to>
      <xdr:col>50</xdr:col>
      <xdr:colOff>114300</xdr:colOff>
      <xdr:row>59</xdr:row>
      <xdr:rowOff>32093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46106"/>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29858</xdr:rowOff>
    </xdr:from>
    <xdr:to>
      <xdr:col>45</xdr:col>
      <xdr:colOff>177800</xdr:colOff>
      <xdr:row>59</xdr:row>
      <xdr:rowOff>32093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45408"/>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29858</xdr:rowOff>
    </xdr:from>
    <xdr:to>
      <xdr:col>41</xdr:col>
      <xdr:colOff>50800</xdr:colOff>
      <xdr:row>59</xdr:row>
      <xdr:rowOff>33630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45408"/>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150152</xdr:rowOff>
    </xdr:from>
    <xdr:to>
      <xdr:col>55</xdr:col>
      <xdr:colOff>50800</xdr:colOff>
      <xdr:row>59</xdr:row>
      <xdr:rowOff>80302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65079</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1000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151206</xdr:rowOff>
    </xdr:from>
    <xdr:to>
      <xdr:col>50</xdr:col>
      <xdr:colOff>165100</xdr:colOff>
      <xdr:row>59</xdr:row>
      <xdr:rowOff>81356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9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72483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152743</xdr:rowOff>
    </xdr:from>
    <xdr:to>
      <xdr:col>46</xdr:col>
      <xdr:colOff>38100</xdr:colOff>
      <xdr:row>59</xdr:row>
      <xdr:rowOff>82893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9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74020</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61017" y="10189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150508</xdr:rowOff>
    </xdr:from>
    <xdr:to>
      <xdr:col>41</xdr:col>
      <xdr:colOff>101600</xdr:colOff>
      <xdr:row>59</xdr:row>
      <xdr:rowOff>80658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9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71785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154280</xdr:rowOff>
    </xdr:from>
    <xdr:to>
      <xdr:col>36</xdr:col>
      <xdr:colOff>165100</xdr:colOff>
      <xdr:row>59</xdr:row>
      <xdr:rowOff>84430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75557</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83017" y="101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55651</xdr:rowOff>
    </xdr:from>
    <xdr:to>
      <xdr:col>55</xdr:col>
      <xdr:colOff>0</xdr:colOff>
      <xdr:row>77</xdr:row>
      <xdr:rowOff>91847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57301"/>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55651</xdr:rowOff>
    </xdr:from>
    <xdr:to>
      <xdr:col>50</xdr:col>
      <xdr:colOff>114300</xdr:colOff>
      <xdr:row>77</xdr:row>
      <xdr:rowOff>160046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57301"/>
          <a:ext cx="889000" cy="10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45783</xdr:rowOff>
    </xdr:from>
    <xdr:to>
      <xdr:col>45</xdr:col>
      <xdr:colOff>177800</xdr:colOff>
      <xdr:row>77</xdr:row>
      <xdr:rowOff>160046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47433"/>
          <a:ext cx="889000" cy="11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45783</xdr:rowOff>
    </xdr:from>
    <xdr:to>
      <xdr:col>41</xdr:col>
      <xdr:colOff>50800</xdr:colOff>
      <xdr:row>78</xdr:row>
      <xdr:rowOff>52832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47433"/>
          <a:ext cx="889000" cy="17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41047</xdr:rowOff>
    </xdr:from>
    <xdr:to>
      <xdr:col>55</xdr:col>
      <xdr:colOff>50800</xdr:colOff>
      <xdr:row>77</xdr:row>
      <xdr:rowOff>142647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63924</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9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4851</xdr:rowOff>
    </xdr:from>
    <xdr:to>
      <xdr:col>50</xdr:col>
      <xdr:colOff>165100</xdr:colOff>
      <xdr:row>77</xdr:row>
      <xdr:rowOff>106451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0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97578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29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109246</xdr:rowOff>
    </xdr:from>
    <xdr:to>
      <xdr:col>46</xdr:col>
      <xdr:colOff>38100</xdr:colOff>
      <xdr:row>78</xdr:row>
      <xdr:rowOff>39396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30523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0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166433</xdr:rowOff>
    </xdr:from>
    <xdr:to>
      <xdr:col>41</xdr:col>
      <xdr:colOff>101600</xdr:colOff>
      <xdr:row>77</xdr:row>
      <xdr:rowOff>96583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9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87710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28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2032</xdr:rowOff>
    </xdr:from>
    <xdr:to>
      <xdr:col>36</xdr:col>
      <xdr:colOff>165100</xdr:colOff>
      <xdr:row>78</xdr:row>
      <xdr:rowOff>103632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94759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6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147980</xdr:rowOff>
    </xdr:from>
    <xdr:to>
      <xdr:col>55</xdr:col>
      <xdr:colOff>0</xdr:colOff>
      <xdr:row>96</xdr:row>
      <xdr:rowOff>7113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435730"/>
          <a:ext cx="838200" cy="3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147980</xdr:rowOff>
    </xdr:from>
    <xdr:to>
      <xdr:col>50</xdr:col>
      <xdr:colOff>114300</xdr:colOff>
      <xdr:row>96</xdr:row>
      <xdr:rowOff>74104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435730"/>
          <a:ext cx="889000" cy="9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141745</xdr:rowOff>
    </xdr:from>
    <xdr:to>
      <xdr:col>45</xdr:col>
      <xdr:colOff>177800</xdr:colOff>
      <xdr:row>96</xdr:row>
      <xdr:rowOff>74104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429495"/>
          <a:ext cx="889000" cy="10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141745</xdr:rowOff>
    </xdr:from>
    <xdr:to>
      <xdr:col>41</xdr:col>
      <xdr:colOff>50800</xdr:colOff>
      <xdr:row>96</xdr:row>
      <xdr:rowOff>124143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429495"/>
          <a:ext cx="889000" cy="1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127763</xdr:rowOff>
    </xdr:from>
    <xdr:to>
      <xdr:col>55</xdr:col>
      <xdr:colOff>50800</xdr:colOff>
      <xdr:row>96</xdr:row>
      <xdr:rowOff>57913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150640</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26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97180</xdr:rowOff>
    </xdr:from>
    <xdr:to>
      <xdr:col>50</xdr:col>
      <xdr:colOff>165100</xdr:colOff>
      <xdr:row>96</xdr:row>
      <xdr:rowOff>27330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3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43857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23304</xdr:rowOff>
    </xdr:from>
    <xdr:to>
      <xdr:col>46</xdr:col>
      <xdr:colOff>38100</xdr:colOff>
      <xdr:row>96</xdr:row>
      <xdr:rowOff>124904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116031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57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90945</xdr:rowOff>
    </xdr:from>
    <xdr:to>
      <xdr:col>41</xdr:col>
      <xdr:colOff>101600</xdr:colOff>
      <xdr:row>96</xdr:row>
      <xdr:rowOff>21095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3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37622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1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73343</xdr:rowOff>
    </xdr:from>
    <xdr:to>
      <xdr:col>36</xdr:col>
      <xdr:colOff>165100</xdr:colOff>
      <xdr:row>97</xdr:row>
      <xdr:rowOff>3493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166070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32106</xdr:rowOff>
    </xdr:from>
    <xdr:to>
      <xdr:col>85</xdr:col>
      <xdr:colOff>127000</xdr:colOff>
      <xdr:row>38</xdr:row>
      <xdr:rowOff>166180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47206"/>
          <a:ext cx="838200" cy="1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150025</xdr:rowOff>
    </xdr:from>
    <xdr:to>
      <xdr:col>81</xdr:col>
      <xdr:colOff>50800</xdr:colOff>
      <xdr:row>38</xdr:row>
      <xdr:rowOff>166180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665125"/>
          <a:ext cx="8890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110820</xdr:rowOff>
    </xdr:from>
    <xdr:to>
      <xdr:col>76</xdr:col>
      <xdr:colOff>114300</xdr:colOff>
      <xdr:row>38</xdr:row>
      <xdr:rowOff>150025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625920"/>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107391</xdr:rowOff>
    </xdr:from>
    <xdr:to>
      <xdr:col>71</xdr:col>
      <xdr:colOff>177800</xdr:colOff>
      <xdr:row>38</xdr:row>
      <xdr:rowOff>110820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62249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152756</xdr:rowOff>
    </xdr:from>
    <xdr:to>
      <xdr:col>85</xdr:col>
      <xdr:colOff>177800</xdr:colOff>
      <xdr:row>38</xdr:row>
      <xdr:rowOff>82906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131183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115380</xdr:rowOff>
    </xdr:from>
    <xdr:to>
      <xdr:col>81</xdr:col>
      <xdr:colOff>101600</xdr:colOff>
      <xdr:row>39</xdr:row>
      <xdr:rowOff>45530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36657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99225</xdr:rowOff>
    </xdr:from>
    <xdr:to>
      <xdr:col>76</xdr:col>
      <xdr:colOff>165100</xdr:colOff>
      <xdr:row>39</xdr:row>
      <xdr:rowOff>29375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20502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70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60020</xdr:rowOff>
    </xdr:from>
    <xdr:to>
      <xdr:col>72</xdr:col>
      <xdr:colOff>38100</xdr:colOff>
      <xdr:row>38</xdr:row>
      <xdr:rowOff>161620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152747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6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56591</xdr:rowOff>
    </xdr:from>
    <xdr:to>
      <xdr:col>67</xdr:col>
      <xdr:colOff>101600</xdr:colOff>
      <xdr:row>38</xdr:row>
      <xdr:rowOff>158191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149318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72858</xdr:rowOff>
    </xdr:from>
    <xdr:to>
      <xdr:col>85</xdr:col>
      <xdr:colOff>127000</xdr:colOff>
      <xdr:row>57</xdr:row>
      <xdr:rowOff>101920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45508"/>
          <a:ext cx="838200" cy="2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101920</xdr:rowOff>
    </xdr:from>
    <xdr:to>
      <xdr:col>81</xdr:col>
      <xdr:colOff>50800</xdr:colOff>
      <xdr:row>58</xdr:row>
      <xdr:rowOff>32235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74570"/>
          <a:ext cx="889000" cy="10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107841</xdr:rowOff>
    </xdr:from>
    <xdr:to>
      <xdr:col>76</xdr:col>
      <xdr:colOff>114300</xdr:colOff>
      <xdr:row>58</xdr:row>
      <xdr:rowOff>32235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80491"/>
          <a:ext cx="889000" cy="9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118311</xdr:rowOff>
    </xdr:from>
    <xdr:to>
      <xdr:col>71</xdr:col>
      <xdr:colOff>177800</xdr:colOff>
      <xdr:row>57</xdr:row>
      <xdr:rowOff>107841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719511"/>
          <a:ext cx="889000" cy="16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22058</xdr:rowOff>
    </xdr:from>
    <xdr:to>
      <xdr:col>85</xdr:col>
      <xdr:colOff>177800</xdr:colOff>
      <xdr:row>57</xdr:row>
      <xdr:rowOff>123658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485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7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51120</xdr:rowOff>
    </xdr:from>
    <xdr:to>
      <xdr:col>81</xdr:col>
      <xdr:colOff>101600</xdr:colOff>
      <xdr:row>57</xdr:row>
      <xdr:rowOff>152720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2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143847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1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152885</xdr:rowOff>
    </xdr:from>
    <xdr:to>
      <xdr:col>76</xdr:col>
      <xdr:colOff>165100</xdr:colOff>
      <xdr:row>58</xdr:row>
      <xdr:rowOff>83035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2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74162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1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57041</xdr:rowOff>
    </xdr:from>
    <xdr:to>
      <xdr:col>72</xdr:col>
      <xdr:colOff>38100</xdr:colOff>
      <xdr:row>57</xdr:row>
      <xdr:rowOff>158641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2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149768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2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67511</xdr:rowOff>
    </xdr:from>
    <xdr:to>
      <xdr:col>67</xdr:col>
      <xdr:colOff>101600</xdr:colOff>
      <xdr:row>56</xdr:row>
      <xdr:rowOff>169111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6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14188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4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76836</xdr:rowOff>
    </xdr:from>
    <xdr:to>
      <xdr:col>85</xdr:col>
      <xdr:colOff>127000</xdr:colOff>
      <xdr:row>79</xdr:row>
      <xdr:rowOff>97344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21386"/>
          <a:ext cx="838200" cy="2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168275</xdr:rowOff>
    </xdr:from>
    <xdr:to>
      <xdr:col>81</xdr:col>
      <xdr:colOff>50800</xdr:colOff>
      <xdr:row>79</xdr:row>
      <xdr:rowOff>76836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41375"/>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81635</xdr:rowOff>
    </xdr:from>
    <xdr:to>
      <xdr:col>76</xdr:col>
      <xdr:colOff>114300</xdr:colOff>
      <xdr:row>78</xdr:row>
      <xdr:rowOff>168275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454735"/>
          <a:ext cx="889000" cy="8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68274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1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96887</xdr:rowOff>
    </xdr:from>
    <xdr:to>
      <xdr:col>71</xdr:col>
      <xdr:colOff>177800</xdr:colOff>
      <xdr:row>78</xdr:row>
      <xdr:rowOff>81635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298537"/>
          <a:ext cx="889000" cy="15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86791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6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46544</xdr:rowOff>
    </xdr:from>
    <xdr:to>
      <xdr:col>85</xdr:col>
      <xdr:colOff>177800</xdr:colOff>
      <xdr:row>79</xdr:row>
      <xdr:rowOff>148144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313932"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26036</xdr:rowOff>
    </xdr:from>
    <xdr:to>
      <xdr:col>81</xdr:col>
      <xdr:colOff>101600</xdr:colOff>
      <xdr:row>79</xdr:row>
      <xdr:rowOff>127636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7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118763</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663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117475</xdr:rowOff>
    </xdr:from>
    <xdr:to>
      <xdr:col>76</xdr:col>
      <xdr:colOff>165100</xdr:colOff>
      <xdr:row>79</xdr:row>
      <xdr:rowOff>47625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64152</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2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30835</xdr:rowOff>
    </xdr:from>
    <xdr:to>
      <xdr:col>72</xdr:col>
      <xdr:colOff>38100</xdr:colOff>
      <xdr:row>78</xdr:row>
      <xdr:rowOff>132435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148962</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46087</xdr:rowOff>
    </xdr:from>
    <xdr:to>
      <xdr:col>67</xdr:col>
      <xdr:colOff>101600</xdr:colOff>
      <xdr:row>77</xdr:row>
      <xdr:rowOff>147687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24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164214</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47111" y="1302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133186</xdr:rowOff>
    </xdr:from>
    <xdr:to>
      <xdr:col>85</xdr:col>
      <xdr:colOff>127000</xdr:colOff>
      <xdr:row>96</xdr:row>
      <xdr:rowOff>95678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420936"/>
          <a:ext cx="838200" cy="13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120318</xdr:rowOff>
    </xdr:from>
    <xdr:to>
      <xdr:col>81</xdr:col>
      <xdr:colOff>50800</xdr:colOff>
      <xdr:row>95</xdr:row>
      <xdr:rowOff>133186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236618"/>
          <a:ext cx="889000" cy="18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120318</xdr:rowOff>
    </xdr:from>
    <xdr:to>
      <xdr:col>76</xdr:col>
      <xdr:colOff>114300</xdr:colOff>
      <xdr:row>96</xdr:row>
      <xdr:rowOff>121853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236618"/>
          <a:ext cx="889000" cy="34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106308</xdr:rowOff>
    </xdr:from>
    <xdr:to>
      <xdr:col>71</xdr:col>
      <xdr:colOff>177800</xdr:colOff>
      <xdr:row>96</xdr:row>
      <xdr:rowOff>121853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56550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44878</xdr:rowOff>
    </xdr:from>
    <xdr:to>
      <xdr:col>85</xdr:col>
      <xdr:colOff>177800</xdr:colOff>
      <xdr:row>96</xdr:row>
      <xdr:rowOff>146478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0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23305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48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82386</xdr:rowOff>
    </xdr:from>
    <xdr:to>
      <xdr:col>81</xdr:col>
      <xdr:colOff>101600</xdr:colOff>
      <xdr:row>96</xdr:row>
      <xdr:rowOff>12536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37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29063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1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69518</xdr:rowOff>
    </xdr:from>
    <xdr:to>
      <xdr:col>76</xdr:col>
      <xdr:colOff>165100</xdr:colOff>
      <xdr:row>94</xdr:row>
      <xdr:rowOff>171118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18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16195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96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71053</xdr:rowOff>
    </xdr:from>
    <xdr:to>
      <xdr:col>72</xdr:col>
      <xdr:colOff>38100</xdr:colOff>
      <xdr:row>97</xdr:row>
      <xdr:rowOff>1203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163780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55508</xdr:rowOff>
    </xdr:from>
    <xdr:to>
      <xdr:col>67</xdr:col>
      <xdr:colOff>101600</xdr:colOff>
      <xdr:row>96</xdr:row>
      <xdr:rowOff>157108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148235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60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73,044</a:t>
          </a:r>
          <a:r>
            <a:rPr kumimoji="1" lang="ja-JP" altLang="en-US" sz="1300">
              <a:latin typeface="ＭＳ Ｐゴシック" panose="020B0600070205080204" pitchFamily="50" charset="-128"/>
              <a:ea typeface="ＭＳ Ｐゴシック" panose="020B0600070205080204" pitchFamily="50" charset="-128"/>
            </a:rPr>
            <a:t>円と令和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24,608</a:t>
          </a:r>
          <a:r>
            <a:rPr kumimoji="1" lang="ja-JP" altLang="en-US" sz="1300">
              <a:latin typeface="ＭＳ Ｐゴシック" panose="020B0600070205080204" pitchFamily="50" charset="-128"/>
              <a:ea typeface="ＭＳ Ｐゴシック" panose="020B0600070205080204" pitchFamily="50" charset="-128"/>
            </a:rPr>
            <a:t>円減少していますが，類似団体平均より高くなっています。これは，電算システム改修事業費の増及び庁舎移転事業費等によるものです。</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177,769</a:t>
          </a:r>
          <a:r>
            <a:rPr kumimoji="1" lang="ja-JP" altLang="en-US" sz="1300">
              <a:latin typeface="ＭＳ Ｐゴシック" panose="020B0600070205080204" pitchFamily="50" charset="-128"/>
              <a:ea typeface="ＭＳ Ｐゴシック" panose="020B0600070205080204" pitchFamily="50" charset="-128"/>
            </a:rPr>
            <a:t>円と令和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10,803</a:t>
          </a:r>
          <a:r>
            <a:rPr kumimoji="1" lang="ja-JP" altLang="en-US" sz="1300">
              <a:latin typeface="ＭＳ Ｐゴシック" panose="020B0600070205080204" pitchFamily="50" charset="-128"/>
              <a:ea typeface="ＭＳ Ｐゴシック" panose="020B0600070205080204" pitchFamily="50" charset="-128"/>
            </a:rPr>
            <a:t>円増加しています。これは，電力・ガス・食料品等価格高騰重点支援給付金給付事業費及び私立保育所等保育事業費の増等によるものです。</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43,440</a:t>
          </a:r>
          <a:r>
            <a:rPr kumimoji="1" lang="ja-JP" altLang="en-US" sz="1300">
              <a:latin typeface="ＭＳ Ｐゴシック" panose="020B0600070205080204" pitchFamily="50" charset="-128"/>
              <a:ea typeface="ＭＳ Ｐゴシック" panose="020B0600070205080204" pitchFamily="50" charset="-128"/>
            </a:rPr>
            <a:t>円と令和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2,408</a:t>
          </a:r>
          <a:r>
            <a:rPr kumimoji="1" lang="ja-JP" altLang="en-US" sz="1300">
              <a:latin typeface="ＭＳ Ｐゴシック" panose="020B0600070205080204" pitchFamily="50" charset="-128"/>
              <a:ea typeface="ＭＳ Ｐゴシック" panose="020B0600070205080204" pitchFamily="50" charset="-128"/>
            </a:rPr>
            <a:t>円減少しています。これは，公営企業法適用により増加していた公共下水道繰出金事業費の減等によるものです。</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31,696</a:t>
          </a:r>
          <a:r>
            <a:rPr kumimoji="1" lang="ja-JP" altLang="en-US" sz="1300">
              <a:latin typeface="ＭＳ Ｐゴシック" panose="020B0600070205080204" pitchFamily="50" charset="-128"/>
              <a:ea typeface="ＭＳ Ｐゴシック" panose="020B0600070205080204" pitchFamily="50" charset="-128"/>
            </a:rPr>
            <a:t>円と令和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8,203</a:t>
          </a:r>
          <a:r>
            <a:rPr kumimoji="1" lang="ja-JP" altLang="en-US" sz="1300">
              <a:latin typeface="ＭＳ Ｐゴシック" panose="020B0600070205080204" pitchFamily="50" charset="-128"/>
              <a:ea typeface="ＭＳ Ｐゴシック" panose="020B0600070205080204" pitchFamily="50" charset="-128"/>
            </a:rPr>
            <a:t>円減少し，類似団体平均を下回っています。令和３年度及び令和４年度は，町債元金の繰上償還を行ったことにより増加していたことによるものです。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連結実質赤字は各年度とも生じていない状況です。</a:t>
          </a:r>
        </a:p>
        <a:p>
          <a:r>
            <a:rPr kumimoji="1" lang="ja-JP" altLang="en-US" sz="1400">
              <a:latin typeface="ＭＳ ゴシック" pitchFamily="49" charset="-128"/>
              <a:ea typeface="ＭＳ ゴシック" pitchFamily="49" charset="-128"/>
            </a:rPr>
            <a:t>各特別会計においては，今後も受益者負担の適正化を図り，一般会計からの繰出金の抑制に努めます。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財政調整基金残高は令和元年度以降，決算剰余金の積立により増加していましたが，令和４年度及び令和５年度は新庁舎整備などの大規模事業の財源補填のため取崩しを行ったことにより，減少しています。</a:t>
          </a:r>
        </a:p>
        <a:p>
          <a:r>
            <a:rPr kumimoji="1" lang="ja-JP" altLang="en-US" sz="1200">
              <a:latin typeface="ＭＳ ゴシック" pitchFamily="49" charset="-128"/>
              <a:ea typeface="ＭＳ ゴシック" pitchFamily="49" charset="-128"/>
            </a:rPr>
            <a:t>また，令和５年度は庁舎移転事業等の財政需要に伴う財政調整基金の取崩しにより，実質単年度収支は赤字となっていますが，実質収支額の標準財政規模比は，令和４年度と比べて</a:t>
          </a:r>
          <a:r>
            <a:rPr kumimoji="1" lang="en-US" altLang="ja-JP" sz="1200">
              <a:latin typeface="ＭＳ ゴシック" pitchFamily="49" charset="-128"/>
              <a:ea typeface="ＭＳ ゴシック" pitchFamily="49" charset="-128"/>
            </a:rPr>
            <a:t>0.53</a:t>
          </a:r>
          <a:r>
            <a:rPr kumimoji="1" lang="ja-JP" altLang="en-US" sz="1200">
              <a:latin typeface="ＭＳ ゴシック" pitchFamily="49" charset="-128"/>
              <a:ea typeface="ＭＳ ゴシック" pitchFamily="49" charset="-128"/>
            </a:rPr>
            <a:t>ポイント減少しているものの黒字を維持しています。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元利償還金については，令和３年度以降は平成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年７月豪雨に係る災害復旧事業債の元金償還の開始等により増加しています。</a:t>
          </a:r>
        </a:p>
        <a:p>
          <a:r>
            <a:rPr kumimoji="1" lang="ja-JP" altLang="en-US" sz="1400">
              <a:latin typeface="ＭＳ ゴシック" pitchFamily="49" charset="-128"/>
              <a:ea typeface="ＭＳ ゴシック" pitchFamily="49" charset="-128"/>
            </a:rPr>
            <a:t>実質公債費比率の分子は，公営企業債の元利償還金に対する繰入金の減により，令和４年度と比べて減少しています。</a:t>
          </a:r>
        </a:p>
        <a:p>
          <a:r>
            <a:rPr kumimoji="1" lang="ja-JP" altLang="en-US" sz="1400">
              <a:latin typeface="ＭＳ ゴシック" pitchFamily="49" charset="-128"/>
              <a:ea typeface="ＭＳ ゴシック" pitchFamily="49" charset="-128"/>
            </a:rPr>
            <a:t>今後は，庁舎移転事業等の大規模事業の公債費償還により上昇する見込みですが，余剰財源等を活用した繰上償還等により，後年度の公債費負担の抑制に努めます。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広島県海田町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一般会計等に係る地方債の現在高については，令和４年度及び令和５年度は庁舎移転事業債の借入れにより増加しています。</a:t>
          </a:r>
        </a:p>
        <a:p>
          <a:r>
            <a:rPr kumimoji="1" lang="ja-JP" altLang="en-US" sz="1100">
              <a:latin typeface="ＭＳ ゴシック" pitchFamily="49" charset="-128"/>
              <a:ea typeface="ＭＳ ゴシック" pitchFamily="49" charset="-128"/>
            </a:rPr>
            <a:t>将来負担比率の分子については，令和２年度は，海田町役場庁舎移転補償金を公共施設等整備基金に積み立てたことによる充当可能基金残高の増により，改善しています。</a:t>
          </a:r>
        </a:p>
        <a:p>
          <a:r>
            <a:rPr kumimoji="1" lang="ja-JP" altLang="en-US" sz="1100">
              <a:latin typeface="ＭＳ ゴシック" pitchFamily="49" charset="-128"/>
              <a:ea typeface="ＭＳ ゴシック" pitchFamily="49" charset="-128"/>
            </a:rPr>
            <a:t>令和３年度は，繰上償還による一般会計等に係る地方債の現在高の減や償還額が借入額を上回ったことによる公営企業債等繰入見込額の減，財政調整基金の積立てによる充当可能基金残高の増により，改善しています。令和４年度及び令和５年度は，庁舎移転事業債の借入れによる町債残高の増により，悪化しています。</a:t>
          </a:r>
        </a:p>
        <a:p>
          <a:r>
            <a:rPr kumimoji="1" lang="ja-JP" altLang="en-US" sz="1100">
              <a:latin typeface="ＭＳ ゴシック" pitchFamily="49" charset="-128"/>
              <a:ea typeface="ＭＳ ゴシック" pitchFamily="49" charset="-128"/>
            </a:rPr>
            <a:t>公民館整備事業等の大規模事業に係る地方債の借入により，将来負担額が増加した令和元年度を除き，充当可能財源等が将来負担額を上回り，値が算出されていませんでしたが，令和５年度は，庁舎移転事業に係る地方債の借入れ等により将来負担額が充当可能財源等を上回り，将来負担比率の値が算出されました。</a:t>
          </a:r>
        </a:p>
        <a:p>
          <a:r>
            <a:rPr kumimoji="1" lang="ja-JP" altLang="en-US" sz="1100">
              <a:latin typeface="ＭＳ ゴシック" pitchFamily="49" charset="-128"/>
              <a:ea typeface="ＭＳ ゴシック" pitchFamily="49" charset="-128"/>
            </a:rPr>
            <a:t>今後は，大規模事業の実施により将来負担額の増加が見込まれますが，余剰財源等を活用した繰上償還等により，後年度の負担軽減に努め，財政の健全化を図ります。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広島県海田町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・公共施設等整備基金については，庁舎移転事業の財源として，令和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億円積み立てた一方，庁舎移転事業等の財源補てんに伴い，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・森林環境譲与税基金については，庁舎移転事業の財源として全額取り崩しました。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年度の基金全体の残高は，令和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・財政調整基金については，小学校建替事業や広島市東部地区連続立体交差事業等の大規模事業の実施により，基金残高は減少する見込みです。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・海田町公共施設等整備基金：公共施設等整備事業に要する経費の財源に充てます。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・海田町国際交流基金：国際化時代に対応して，国際交流事業を推進させ，町民の国際性を高めるとともに，開かれた地域社会の創造に資するものです。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・織田幹雄スポーツ振興基金：海田町のスポーツ振興を目的とした事業に要する経費の財源に充てます。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・海田町森林環境譲与税基金：森林整備及びその促進に資する事業に要する経費の財源に充てます。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・海田町公共施設等整備基金：庁舎移転事業等の財源として取り崩したことにより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・海田町国際交流基金：海田町国際交流協会補助金の財源に充てたことにより微減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・織田幹雄スポーツ振興基金：織田幹雄記念館整備及びスポーツ振興会補助金の財源に充てたことにより微減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・海田町森林環境譲与税：庁舎移転に伴う木材製品購入等に要する経費の財源に充てるため，取り崩したことにより皆減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・海田町公共施設等整備基金：庁舎移転事業債の繰上償還の財源に充てるため，取り崩す予定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・海田町国際交流基金：海田町国際交流協会補助金の財源に充てるため取り崩す予定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・織田幹雄スポーツ振興基金：織田幹雄スポーツ振興会補助金の財源に充てるため取り崩す予定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・海田町森林環境譲与税基金：森林整備及びその促進に資する事業に要する経費の財源として積み立てを行う予定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億円積み立てた一方，庁舎移転事業等の財源補てんに伴い，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・財政調整基金については，小学校建替事業や広島市東部地区連続立体交差事業等の大規模事業の実施により，基金残高は減少する見込みです。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残高が表示単位未満のため，値が出ていません。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14552566</v>
      </c>
      <c r="BO4" s="371"/>
      <c r="BP4" s="371"/>
      <c r="BQ4" s="371"/>
      <c r="BR4" s="371"/>
      <c r="BS4" s="371"/>
      <c r="BT4" s="371"/>
      <c r="BU4" s="372"/>
      <c r="BV4" s="370">
        <v>14799654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8.3000000000000007</v>
      </c>
      <c r="CU4" s="377"/>
      <c r="CV4" s="377"/>
      <c r="CW4" s="377"/>
      <c r="CX4" s="377"/>
      <c r="CY4" s="377"/>
      <c r="CZ4" s="377"/>
      <c r="DA4" s="378"/>
      <c r="DB4" s="376">
        <v>8.8000000000000007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13404869</v>
      </c>
      <c r="BO5" s="408"/>
      <c r="BP5" s="408"/>
      <c r="BQ5" s="408"/>
      <c r="BR5" s="408"/>
      <c r="BS5" s="408"/>
      <c r="BT5" s="408"/>
      <c r="BU5" s="409"/>
      <c r="BV5" s="407">
        <v>13957021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v>
      </c>
      <c r="CU5" s="405"/>
      <c r="CV5" s="405"/>
      <c r="CW5" s="405"/>
      <c r="CX5" s="405"/>
      <c r="CY5" s="405"/>
      <c r="CZ5" s="405"/>
      <c r="DA5" s="406"/>
      <c r="DB5" s="404">
        <v>83.6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1147697</v>
      </c>
      <c r="BO6" s="408"/>
      <c r="BP6" s="408"/>
      <c r="BQ6" s="408"/>
      <c r="BR6" s="408"/>
      <c r="BS6" s="408"/>
      <c r="BT6" s="408"/>
      <c r="BU6" s="409"/>
      <c r="BV6" s="407">
        <v>842633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88.3</v>
      </c>
      <c r="CU6" s="445"/>
      <c r="CV6" s="445"/>
      <c r="CW6" s="445"/>
      <c r="CX6" s="445"/>
      <c r="CY6" s="445"/>
      <c r="CZ6" s="445"/>
      <c r="DA6" s="446"/>
      <c r="DB6" s="444">
        <v>85.1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560608</v>
      </c>
      <c r="BO7" s="408"/>
      <c r="BP7" s="408"/>
      <c r="BQ7" s="408"/>
      <c r="BR7" s="408"/>
      <c r="BS7" s="408"/>
      <c r="BT7" s="408"/>
      <c r="BU7" s="409"/>
      <c r="BV7" s="407">
        <v>228205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7101092</v>
      </c>
      <c r="CU7" s="408"/>
      <c r="CV7" s="408"/>
      <c r="CW7" s="408"/>
      <c r="CX7" s="408"/>
      <c r="CY7" s="408"/>
      <c r="CZ7" s="408"/>
      <c r="DA7" s="409"/>
      <c r="DB7" s="407">
        <v>6983343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587089</v>
      </c>
      <c r="BO8" s="408"/>
      <c r="BP8" s="408"/>
      <c r="BQ8" s="408"/>
      <c r="BR8" s="408"/>
      <c r="BS8" s="408"/>
      <c r="BT8" s="408"/>
      <c r="BU8" s="409"/>
      <c r="BV8" s="407">
        <v>614428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0.78</v>
      </c>
      <c r="CU8" s="448"/>
      <c r="CV8" s="448"/>
      <c r="CW8" s="448"/>
      <c r="CX8" s="448"/>
      <c r="CY8" s="448"/>
      <c r="CZ8" s="448"/>
      <c r="DA8" s="449"/>
      <c r="DB8" s="447">
        <v>0.79</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29636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-27339</v>
      </c>
      <c r="BO9" s="408"/>
      <c r="BP9" s="408"/>
      <c r="BQ9" s="408"/>
      <c r="BR9" s="408"/>
      <c r="BS9" s="408"/>
      <c r="BT9" s="408"/>
      <c r="BU9" s="409"/>
      <c r="BV9" s="407">
        <v>96574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10.6</v>
      </c>
      <c r="CU9" s="405"/>
      <c r="CV9" s="405"/>
      <c r="CW9" s="405"/>
      <c r="CX9" s="405"/>
      <c r="CY9" s="405"/>
      <c r="CZ9" s="405"/>
      <c r="DA9" s="406"/>
      <c r="DB9" s="404">
        <v>14.1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28667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1841</v>
      </c>
      <c r="BO10" s="408"/>
      <c r="BP10" s="408"/>
      <c r="BQ10" s="408"/>
      <c r="BR10" s="408"/>
      <c r="BS10" s="408"/>
      <c r="BT10" s="408"/>
      <c r="BU10" s="409"/>
      <c r="BV10" s="407">
        <v>1159</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253033</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30840</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347861</v>
      </c>
      <c r="BO12" s="408"/>
      <c r="BP12" s="408"/>
      <c r="BQ12" s="408"/>
      <c r="BR12" s="408"/>
      <c r="BS12" s="408"/>
      <c r="BT12" s="408"/>
      <c r="BU12" s="409"/>
      <c r="BV12" s="407">
        <v>277887</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29921</v>
      </c>
      <c r="S13" s="492"/>
      <c r="T13" s="492"/>
      <c r="U13" s="492"/>
      <c r="V13" s="493"/>
      <c r="W13" s="423" t="s">
        <v>130</v>
      </c>
      <c r="X13" s="424"/>
      <c r="Y13" s="424"/>
      <c r="Z13" s="424"/>
      <c r="AA13" s="424"/>
      <c r="AB13" s="414"/>
      <c r="AC13" s="458">
        <v>74</v>
      </c>
      <c r="AD13" s="459"/>
      <c r="AE13" s="459"/>
      <c r="AF13" s="459"/>
      <c r="AG13" s="501"/>
      <c r="AH13" s="458">
        <v>82</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-373359</v>
      </c>
      <c r="BO13" s="408"/>
      <c r="BP13" s="408"/>
      <c r="BQ13" s="408"/>
      <c r="BR13" s="408"/>
      <c r="BS13" s="408"/>
      <c r="BT13" s="408"/>
      <c r="BU13" s="409"/>
      <c r="BV13" s="407">
        <v>72879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v>
      </c>
      <c r="CU13" s="405"/>
      <c r="CV13" s="405"/>
      <c r="CW13" s="405"/>
      <c r="CX13" s="405"/>
      <c r="CY13" s="405"/>
      <c r="CZ13" s="405"/>
      <c r="DA13" s="406"/>
      <c r="DB13" s="404">
        <v>6.5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30639</v>
      </c>
      <c r="S14" s="492"/>
      <c r="T14" s="492"/>
      <c r="U14" s="492"/>
      <c r="V14" s="493"/>
      <c r="W14" s="397"/>
      <c r="X14" s="398"/>
      <c r="Y14" s="398"/>
      <c r="Z14" s="398"/>
      <c r="AA14" s="398"/>
      <c r="AB14" s="387"/>
      <c r="AC14" s="494">
        <v>0.5</v>
      </c>
      <c r="AD14" s="495"/>
      <c r="AE14" s="495"/>
      <c r="AF14" s="495"/>
      <c r="AG14" s="496"/>
      <c r="AH14" s="494">
        <v>0.6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0.9</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29764</v>
      </c>
      <c r="S15" s="492"/>
      <c r="T15" s="492"/>
      <c r="U15" s="492"/>
      <c r="V15" s="493"/>
      <c r="W15" s="423" t="s">
        <v>137</v>
      </c>
      <c r="X15" s="424"/>
      <c r="Y15" s="424"/>
      <c r="Z15" s="424"/>
      <c r="AA15" s="424"/>
      <c r="AB15" s="414"/>
      <c r="AC15" s="458">
        <v>4282</v>
      </c>
      <c r="AD15" s="459"/>
      <c r="AE15" s="459"/>
      <c r="AF15" s="459"/>
      <c r="AG15" s="501"/>
      <c r="AH15" s="458">
        <v>4062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4618919</v>
      </c>
      <c r="BO15" s="371"/>
      <c r="BP15" s="371"/>
      <c r="BQ15" s="371"/>
      <c r="BR15" s="371"/>
      <c r="BS15" s="371"/>
      <c r="BT15" s="371"/>
      <c r="BU15" s="372"/>
      <c r="BV15" s="370">
        <v>4493202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30.1</v>
      </c>
      <c r="AD16" s="495"/>
      <c r="AE16" s="495"/>
      <c r="AF16" s="495"/>
      <c r="AG16" s="496"/>
      <c r="AH16" s="494">
        <v>29.5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5783700</v>
      </c>
      <c r="BO16" s="408"/>
      <c r="BP16" s="408"/>
      <c r="BQ16" s="408"/>
      <c r="BR16" s="408"/>
      <c r="BS16" s="408"/>
      <c r="BT16" s="408"/>
      <c r="BU16" s="409"/>
      <c r="BV16" s="407">
        <v>5633250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9867</v>
      </c>
      <c r="AD17" s="459"/>
      <c r="AE17" s="459"/>
      <c r="AF17" s="459"/>
      <c r="AG17" s="501"/>
      <c r="AH17" s="458">
        <v>9640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5877311</v>
      </c>
      <c r="BO17" s="408"/>
      <c r="BP17" s="408"/>
      <c r="BQ17" s="408"/>
      <c r="BR17" s="408"/>
      <c r="BS17" s="408"/>
      <c r="BT17" s="408"/>
      <c r="BU17" s="409"/>
      <c r="BV17" s="407">
        <v>5713275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13.79</v>
      </c>
      <c r="M18" s="531"/>
      <c r="N18" s="531"/>
      <c r="O18" s="531"/>
      <c r="P18" s="531"/>
      <c r="Q18" s="531"/>
      <c r="R18" s="532"/>
      <c r="S18" s="532"/>
      <c r="T18" s="532"/>
      <c r="U18" s="532"/>
      <c r="V18" s="533"/>
      <c r="W18" s="425"/>
      <c r="X18" s="426"/>
      <c r="Y18" s="426"/>
      <c r="Z18" s="426"/>
      <c r="AA18" s="426"/>
      <c r="AB18" s="417"/>
      <c r="AC18" s="534">
        <v>69.400000000000006</v>
      </c>
      <c r="AD18" s="535"/>
      <c r="AE18" s="535"/>
      <c r="AF18" s="535"/>
      <c r="AG18" s="536"/>
      <c r="AH18" s="534">
        <v>69.900000000000006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6350427</v>
      </c>
      <c r="BO18" s="408"/>
      <c r="BP18" s="408"/>
      <c r="BQ18" s="408"/>
      <c r="BR18" s="408"/>
      <c r="BS18" s="408"/>
      <c r="BT18" s="408"/>
      <c r="BU18" s="409"/>
      <c r="BV18" s="407">
        <v>6076699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2149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9256338</v>
      </c>
      <c r="BO19" s="408"/>
      <c r="BP19" s="408"/>
      <c r="BQ19" s="408"/>
      <c r="BR19" s="408"/>
      <c r="BS19" s="408"/>
      <c r="BT19" s="408"/>
      <c r="BU19" s="409"/>
      <c r="BV19" s="407">
        <v>8683586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12891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10674290</v>
      </c>
      <c r="BO22" s="371"/>
      <c r="BP22" s="371"/>
      <c r="BQ22" s="371"/>
      <c r="BR22" s="371"/>
      <c r="BS22" s="371"/>
      <c r="BT22" s="371"/>
      <c r="BU22" s="372"/>
      <c r="BV22" s="370">
        <v>10394700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8597674</v>
      </c>
      <c r="BO23" s="408"/>
      <c r="BP23" s="408"/>
      <c r="BQ23" s="408"/>
      <c r="BR23" s="408"/>
      <c r="BS23" s="408"/>
      <c r="BT23" s="408"/>
      <c r="BU23" s="409"/>
      <c r="BV23" s="407">
        <v>8203166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8210</v>
      </c>
      <c r="R24" s="459"/>
      <c r="S24" s="459"/>
      <c r="T24" s="459"/>
      <c r="U24" s="459"/>
      <c r="V24" s="501"/>
      <c r="W24" s="553"/>
      <c r="X24" s="554"/>
      <c r="Y24" s="555"/>
      <c r="Z24" s="457" t="s">
        <v>162</v>
      </c>
      <c r="AA24" s="437"/>
      <c r="AB24" s="437"/>
      <c r="AC24" s="437"/>
      <c r="AD24" s="437"/>
      <c r="AE24" s="437"/>
      <c r="AF24" s="437"/>
      <c r="AG24" s="438"/>
      <c r="AH24" s="458">
        <v>179</v>
      </c>
      <c r="AI24" s="459"/>
      <c r="AJ24" s="459"/>
      <c r="AK24" s="459"/>
      <c r="AL24" s="501"/>
      <c r="AM24" s="458">
        <v>554542</v>
      </c>
      <c r="AN24" s="459"/>
      <c r="AO24" s="459"/>
      <c r="AP24" s="459"/>
      <c r="AQ24" s="459"/>
      <c r="AR24" s="501"/>
      <c r="AS24" s="458">
        <v>3098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6875062</v>
      </c>
      <c r="BO24" s="408"/>
      <c r="BP24" s="408"/>
      <c r="BQ24" s="408"/>
      <c r="BR24" s="408"/>
      <c r="BS24" s="408"/>
      <c r="BT24" s="408"/>
      <c r="BU24" s="409"/>
      <c r="BV24" s="407">
        <v>6171378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6860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610031</v>
      </c>
      <c r="BO25" s="371"/>
      <c r="BP25" s="371"/>
      <c r="BQ25" s="371"/>
      <c r="BR25" s="371"/>
      <c r="BS25" s="371"/>
      <c r="BT25" s="371"/>
      <c r="BU25" s="372"/>
      <c r="BV25" s="370">
        <v>1888966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6350</v>
      </c>
      <c r="R26" s="459"/>
      <c r="S26" s="459"/>
      <c r="T26" s="459"/>
      <c r="U26" s="459"/>
      <c r="V26" s="501"/>
      <c r="W26" s="553"/>
      <c r="X26" s="554"/>
      <c r="Y26" s="555"/>
      <c r="Z26" s="457" t="s">
        <v>168</v>
      </c>
      <c r="AA26" s="559"/>
      <c r="AB26" s="559"/>
      <c r="AC26" s="559"/>
      <c r="AD26" s="559"/>
      <c r="AE26" s="559"/>
      <c r="AF26" s="559"/>
      <c r="AG26" s="560"/>
      <c r="AH26" s="458" t="s">
        <v>121</v>
      </c>
      <c r="AI26" s="459"/>
      <c r="AJ26" s="459"/>
      <c r="AK26" s="459"/>
      <c r="AL26" s="501"/>
      <c r="AM26" s="458" t="s">
        <v>121</v>
      </c>
      <c r="AN26" s="459"/>
      <c r="AO26" s="459"/>
      <c r="AP26" s="459"/>
      <c r="AQ26" s="459"/>
      <c r="AR26" s="501"/>
      <c r="AS26" s="458" t="s">
        <v>121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3210</v>
      </c>
      <c r="R27" s="459"/>
      <c r="S27" s="459"/>
      <c r="T27" s="459"/>
      <c r="U27" s="459"/>
      <c r="V27" s="501"/>
      <c r="W27" s="553"/>
      <c r="X27" s="554"/>
      <c r="Y27" s="555"/>
      <c r="Z27" s="457" t="s">
        <v>171</v>
      </c>
      <c r="AA27" s="437"/>
      <c r="AB27" s="437"/>
      <c r="AC27" s="437"/>
      <c r="AD27" s="437"/>
      <c r="AE27" s="437"/>
      <c r="AF27" s="437"/>
      <c r="AG27" s="438"/>
      <c r="AH27" s="458" t="s">
        <v>121</v>
      </c>
      <c r="AI27" s="459"/>
      <c r="AJ27" s="459"/>
      <c r="AK27" s="459"/>
      <c r="AL27" s="501"/>
      <c r="AM27" s="458" t="s">
        <v>121</v>
      </c>
      <c r="AN27" s="459"/>
      <c r="AO27" s="459"/>
      <c r="AP27" s="459"/>
      <c r="AQ27" s="459"/>
      <c r="AR27" s="501"/>
      <c r="AS27" s="458" t="s">
        <v>121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t="s">
        <v>121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2650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2396093</v>
      </c>
      <c r="BO28" s="371"/>
      <c r="BP28" s="371"/>
      <c r="BQ28" s="371"/>
      <c r="BR28" s="371"/>
      <c r="BS28" s="371"/>
      <c r="BT28" s="371"/>
      <c r="BU28" s="372"/>
      <c r="BV28" s="370">
        <v>2432112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14</v>
      </c>
      <c r="M29" s="459"/>
      <c r="N29" s="459"/>
      <c r="O29" s="459"/>
      <c r="P29" s="501"/>
      <c r="Q29" s="458">
        <v>2540</v>
      </c>
      <c r="R29" s="459"/>
      <c r="S29" s="459"/>
      <c r="T29" s="459"/>
      <c r="U29" s="459"/>
      <c r="V29" s="501"/>
      <c r="W29" s="556"/>
      <c r="X29" s="557"/>
      <c r="Y29" s="558"/>
      <c r="Z29" s="457" t="s">
        <v>177</v>
      </c>
      <c r="AA29" s="437"/>
      <c r="AB29" s="437"/>
      <c r="AC29" s="437"/>
      <c r="AD29" s="437"/>
      <c r="AE29" s="437"/>
      <c r="AF29" s="437"/>
      <c r="AG29" s="438"/>
      <c r="AH29" s="458">
        <v>179</v>
      </c>
      <c r="AI29" s="459"/>
      <c r="AJ29" s="459"/>
      <c r="AK29" s="459"/>
      <c r="AL29" s="501"/>
      <c r="AM29" s="458">
        <v>554542</v>
      </c>
      <c r="AN29" s="459"/>
      <c r="AO29" s="459"/>
      <c r="AP29" s="459"/>
      <c r="AQ29" s="459"/>
      <c r="AR29" s="501"/>
      <c r="AS29" s="458">
        <v>3098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352</v>
      </c>
      <c r="BO29" s="408"/>
      <c r="BP29" s="408"/>
      <c r="BQ29" s="408"/>
      <c r="BR29" s="408"/>
      <c r="BS29" s="408"/>
      <c r="BT29" s="408"/>
      <c r="BU29" s="409"/>
      <c r="BV29" s="407">
        <v>352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411621</v>
      </c>
      <c r="BO30" s="527"/>
      <c r="BP30" s="527"/>
      <c r="BQ30" s="527"/>
      <c r="BR30" s="527"/>
      <c r="BS30" s="527"/>
      <c r="BT30" s="527"/>
      <c r="BU30" s="528"/>
      <c r="BV30" s="526">
        <v>1102370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安芸地区衛生施設管理組合（一般会計）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安芸地区衛生施設管理組合（安芸地区広域ごみ焼却場事業特別会計）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広島県市町総合事務組合（一般会計）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広島県海田高等学校財産組合（一般会計）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広島県後期高齢者医療広域連合（一般会計）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広島県後期高齢者医療広域連合（特別会計）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6lAxW0c3qUTPCw9aoSCe4cBz6K/A2P/Fd3msGqzVJAt4tOFXLyv8obKjm5WJZj9wOSuPppT2dj66foFukuaIjg==" saltValue="N2mLVdZMVlgT0o5s+yKcj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4934742</v>
      </c>
      <c r="S5" s="613"/>
      <c r="T5" s="613"/>
      <c r="U5" s="613"/>
      <c r="V5" s="613"/>
      <c r="W5" s="613"/>
      <c r="X5" s="613"/>
      <c r="Y5" s="614"/>
      <c r="Z5" s="615">
        <v>33.9</v>
      </c>
      <c r="AA5" s="615"/>
      <c r="AB5" s="615"/>
      <c r="AC5" s="615"/>
      <c r="AD5" s="616">
        <v>4934742</v>
      </c>
      <c r="AE5" s="616"/>
      <c r="AF5" s="616"/>
      <c r="AG5" s="616"/>
      <c r="AH5" s="616"/>
      <c r="AI5" s="616"/>
      <c r="AJ5" s="616"/>
      <c r="AK5" s="616"/>
      <c r="AL5" s="617">
        <v>68.599999999999994</v>
      </c>
      <c r="AM5" s="618"/>
      <c r="AN5" s="618"/>
      <c r="AO5" s="619"/>
      <c r="AP5" s="609" t="s">
        <v>216</v>
      </c>
      <c r="AQ5" s="610"/>
      <c r="AR5" s="610"/>
      <c r="AS5" s="610"/>
      <c r="AT5" s="610"/>
      <c r="AU5" s="610"/>
      <c r="AV5" s="610"/>
      <c r="AW5" s="610"/>
      <c r="AX5" s="610"/>
      <c r="AY5" s="610"/>
      <c r="AZ5" s="610"/>
      <c r="BA5" s="610"/>
      <c r="BB5" s="610"/>
      <c r="BC5" s="610"/>
      <c r="BD5" s="610"/>
      <c r="BE5" s="610"/>
      <c r="BF5" s="611"/>
      <c r="BG5" s="623">
        <v>4934742</v>
      </c>
      <c r="BH5" s="624"/>
      <c r="BI5" s="624"/>
      <c r="BJ5" s="624"/>
      <c r="BK5" s="624"/>
      <c r="BL5" s="624"/>
      <c r="BM5" s="624"/>
      <c r="BN5" s="625"/>
      <c r="BO5" s="626">
        <v>100</v>
      </c>
      <c r="BP5" s="626"/>
      <c r="BQ5" s="626"/>
      <c r="BR5" s="626"/>
      <c r="BS5" s="627">
        <v>33434</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58324</v>
      </c>
      <c r="S6" s="624"/>
      <c r="T6" s="624"/>
      <c r="U6" s="624"/>
      <c r="V6" s="624"/>
      <c r="W6" s="624"/>
      <c r="X6" s="624"/>
      <c r="Y6" s="625"/>
      <c r="Z6" s="626">
        <v>0.4</v>
      </c>
      <c r="AA6" s="626"/>
      <c r="AB6" s="626"/>
      <c r="AC6" s="626"/>
      <c r="AD6" s="627">
        <v>58324</v>
      </c>
      <c r="AE6" s="627"/>
      <c r="AF6" s="627"/>
      <c r="AG6" s="627"/>
      <c r="AH6" s="627"/>
      <c r="AI6" s="627"/>
      <c r="AJ6" s="627"/>
      <c r="AK6" s="627"/>
      <c r="AL6" s="628">
        <v>0.8</v>
      </c>
      <c r="AM6" s="629"/>
      <c r="AN6" s="629"/>
      <c r="AO6" s="630"/>
      <c r="AP6" s="620" t="s">
        <v>221</v>
      </c>
      <c r="AQ6" s="621"/>
      <c r="AR6" s="621"/>
      <c r="AS6" s="621"/>
      <c r="AT6" s="621"/>
      <c r="AU6" s="621"/>
      <c r="AV6" s="621"/>
      <c r="AW6" s="621"/>
      <c r="AX6" s="621"/>
      <c r="AY6" s="621"/>
      <c r="AZ6" s="621"/>
      <c r="BA6" s="621"/>
      <c r="BB6" s="621"/>
      <c r="BC6" s="621"/>
      <c r="BD6" s="621"/>
      <c r="BE6" s="621"/>
      <c r="BF6" s="622"/>
      <c r="BG6" s="623">
        <v>4934742</v>
      </c>
      <c r="BH6" s="624"/>
      <c r="BI6" s="624"/>
      <c r="BJ6" s="624"/>
      <c r="BK6" s="624"/>
      <c r="BL6" s="624"/>
      <c r="BM6" s="624"/>
      <c r="BN6" s="625"/>
      <c r="BO6" s="626">
        <v>100</v>
      </c>
      <c r="BP6" s="626"/>
      <c r="BQ6" s="626"/>
      <c r="BR6" s="626"/>
      <c r="BS6" s="627">
        <v>33434</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108553</v>
      </c>
      <c r="CS6" s="624"/>
      <c r="CT6" s="624"/>
      <c r="CU6" s="624"/>
      <c r="CV6" s="624"/>
      <c r="CW6" s="624"/>
      <c r="CX6" s="624"/>
      <c r="CY6" s="625"/>
      <c r="CZ6" s="617">
        <v>0.8</v>
      </c>
      <c r="DA6" s="618"/>
      <c r="DB6" s="618"/>
      <c r="DC6" s="634"/>
      <c r="DD6" s="632" t="s">
        <v>121</v>
      </c>
      <c r="DE6" s="624"/>
      <c r="DF6" s="624"/>
      <c r="DG6" s="624"/>
      <c r="DH6" s="624"/>
      <c r="DI6" s="624"/>
      <c r="DJ6" s="624"/>
      <c r="DK6" s="624"/>
      <c r="DL6" s="624"/>
      <c r="DM6" s="624"/>
      <c r="DN6" s="624"/>
      <c r="DO6" s="624"/>
      <c r="DP6" s="625"/>
      <c r="DQ6" s="632">
        <v>108511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2039</v>
      </c>
      <c r="S7" s="624"/>
      <c r="T7" s="624"/>
      <c r="U7" s="624"/>
      <c r="V7" s="624"/>
      <c r="W7" s="624"/>
      <c r="X7" s="624"/>
      <c r="Y7" s="625"/>
      <c r="Z7" s="626">
        <v>0</v>
      </c>
      <c r="AA7" s="626"/>
      <c r="AB7" s="626"/>
      <c r="AC7" s="626"/>
      <c r="AD7" s="627">
        <v>2039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2067084</v>
      </c>
      <c r="BH7" s="624"/>
      <c r="BI7" s="624"/>
      <c r="BJ7" s="624"/>
      <c r="BK7" s="624"/>
      <c r="BL7" s="624"/>
      <c r="BM7" s="624"/>
      <c r="BN7" s="625"/>
      <c r="BO7" s="626">
        <v>41.9</v>
      </c>
      <c r="BP7" s="626"/>
      <c r="BQ7" s="626"/>
      <c r="BR7" s="626"/>
      <c r="BS7" s="627">
        <v>33434</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2252688</v>
      </c>
      <c r="CS7" s="624"/>
      <c r="CT7" s="624"/>
      <c r="CU7" s="624"/>
      <c r="CV7" s="624"/>
      <c r="CW7" s="624"/>
      <c r="CX7" s="624"/>
      <c r="CY7" s="625"/>
      <c r="CZ7" s="626">
        <v>16.8</v>
      </c>
      <c r="DA7" s="626"/>
      <c r="DB7" s="626"/>
      <c r="DC7" s="626"/>
      <c r="DD7" s="632">
        <v>800295</v>
      </c>
      <c r="DE7" s="624"/>
      <c r="DF7" s="624"/>
      <c r="DG7" s="624"/>
      <c r="DH7" s="624"/>
      <c r="DI7" s="624"/>
      <c r="DJ7" s="624"/>
      <c r="DK7" s="624"/>
      <c r="DL7" s="624"/>
      <c r="DM7" s="624"/>
      <c r="DN7" s="624"/>
      <c r="DO7" s="624"/>
      <c r="DP7" s="625"/>
      <c r="DQ7" s="632">
        <v>1210217</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26285</v>
      </c>
      <c r="S8" s="624"/>
      <c r="T8" s="624"/>
      <c r="U8" s="624"/>
      <c r="V8" s="624"/>
      <c r="W8" s="624"/>
      <c r="X8" s="624"/>
      <c r="Y8" s="625"/>
      <c r="Z8" s="626">
        <v>0.2</v>
      </c>
      <c r="AA8" s="626"/>
      <c r="AB8" s="626"/>
      <c r="AC8" s="626"/>
      <c r="AD8" s="627">
        <v>26285</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56867</v>
      </c>
      <c r="BH8" s="624"/>
      <c r="BI8" s="624"/>
      <c r="BJ8" s="624"/>
      <c r="BK8" s="624"/>
      <c r="BL8" s="624"/>
      <c r="BM8" s="624"/>
      <c r="BN8" s="625"/>
      <c r="BO8" s="626">
        <v>1.2</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5482397</v>
      </c>
      <c r="CS8" s="624"/>
      <c r="CT8" s="624"/>
      <c r="CU8" s="624"/>
      <c r="CV8" s="624"/>
      <c r="CW8" s="624"/>
      <c r="CX8" s="624"/>
      <c r="CY8" s="625"/>
      <c r="CZ8" s="626">
        <v>40.9</v>
      </c>
      <c r="DA8" s="626"/>
      <c r="DB8" s="626"/>
      <c r="DC8" s="626"/>
      <c r="DD8" s="632">
        <v>27206</v>
      </c>
      <c r="DE8" s="624"/>
      <c r="DF8" s="624"/>
      <c r="DG8" s="624"/>
      <c r="DH8" s="624"/>
      <c r="DI8" s="624"/>
      <c r="DJ8" s="624"/>
      <c r="DK8" s="624"/>
      <c r="DL8" s="624"/>
      <c r="DM8" s="624"/>
      <c r="DN8" s="624"/>
      <c r="DO8" s="624"/>
      <c r="DP8" s="625"/>
      <c r="DQ8" s="632">
        <v>2659954</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28915</v>
      </c>
      <c r="S9" s="624"/>
      <c r="T9" s="624"/>
      <c r="U9" s="624"/>
      <c r="V9" s="624"/>
      <c r="W9" s="624"/>
      <c r="X9" s="624"/>
      <c r="Y9" s="625"/>
      <c r="Z9" s="626">
        <v>0.2</v>
      </c>
      <c r="AA9" s="626"/>
      <c r="AB9" s="626"/>
      <c r="AC9" s="626"/>
      <c r="AD9" s="627">
        <v>28915</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1716757</v>
      </c>
      <c r="BH9" s="624"/>
      <c r="BI9" s="624"/>
      <c r="BJ9" s="624"/>
      <c r="BK9" s="624"/>
      <c r="BL9" s="624"/>
      <c r="BM9" s="624"/>
      <c r="BN9" s="625"/>
      <c r="BO9" s="626">
        <v>34.799999999999997</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1204102</v>
      </c>
      <c r="CS9" s="624"/>
      <c r="CT9" s="624"/>
      <c r="CU9" s="624"/>
      <c r="CV9" s="624"/>
      <c r="CW9" s="624"/>
      <c r="CX9" s="624"/>
      <c r="CY9" s="625"/>
      <c r="CZ9" s="626">
        <v>9</v>
      </c>
      <c r="DA9" s="626"/>
      <c r="DB9" s="626"/>
      <c r="DC9" s="626"/>
      <c r="DD9" s="632">
        <v>2486</v>
      </c>
      <c r="DE9" s="624"/>
      <c r="DF9" s="624"/>
      <c r="DG9" s="624"/>
      <c r="DH9" s="624"/>
      <c r="DI9" s="624"/>
      <c r="DJ9" s="624"/>
      <c r="DK9" s="624"/>
      <c r="DL9" s="624"/>
      <c r="DM9" s="624"/>
      <c r="DN9" s="624"/>
      <c r="DO9" s="624"/>
      <c r="DP9" s="625"/>
      <c r="DQ9" s="632">
        <v>1116081</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88116</v>
      </c>
      <c r="BH10" s="624"/>
      <c r="BI10" s="624"/>
      <c r="BJ10" s="624"/>
      <c r="BK10" s="624"/>
      <c r="BL10" s="624"/>
      <c r="BM10" s="624"/>
      <c r="BN10" s="625"/>
      <c r="BO10" s="626">
        <v>1.8</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33000</v>
      </c>
      <c r="CS10" s="624"/>
      <c r="CT10" s="624"/>
      <c r="CU10" s="624"/>
      <c r="CV10" s="624"/>
      <c r="CW10" s="624"/>
      <c r="CX10" s="624"/>
      <c r="CY10" s="625"/>
      <c r="CZ10" s="626">
        <v>0.2</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745176</v>
      </c>
      <c r="S11" s="624"/>
      <c r="T11" s="624"/>
      <c r="U11" s="624"/>
      <c r="V11" s="624"/>
      <c r="W11" s="624"/>
      <c r="X11" s="624"/>
      <c r="Y11" s="625"/>
      <c r="Z11" s="628">
        <v>5.0999999999999996</v>
      </c>
      <c r="AA11" s="629"/>
      <c r="AB11" s="629"/>
      <c r="AC11" s="635"/>
      <c r="AD11" s="632">
        <v>745176</v>
      </c>
      <c r="AE11" s="624"/>
      <c r="AF11" s="624"/>
      <c r="AG11" s="624"/>
      <c r="AH11" s="624"/>
      <c r="AI11" s="624"/>
      <c r="AJ11" s="624"/>
      <c r="AK11" s="625"/>
      <c r="AL11" s="628">
        <v>10.4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205344</v>
      </c>
      <c r="BH11" s="624"/>
      <c r="BI11" s="624"/>
      <c r="BJ11" s="624"/>
      <c r="BK11" s="624"/>
      <c r="BL11" s="624"/>
      <c r="BM11" s="624"/>
      <c r="BN11" s="625"/>
      <c r="BO11" s="626">
        <v>4.2</v>
      </c>
      <c r="BP11" s="626"/>
      <c r="BQ11" s="626"/>
      <c r="BR11" s="626"/>
      <c r="BS11" s="627">
        <v>33434</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36301</v>
      </c>
      <c r="CS11" s="624"/>
      <c r="CT11" s="624"/>
      <c r="CU11" s="624"/>
      <c r="CV11" s="624"/>
      <c r="CW11" s="624"/>
      <c r="CX11" s="624"/>
      <c r="CY11" s="625"/>
      <c r="CZ11" s="626">
        <v>0.3</v>
      </c>
      <c r="DA11" s="626"/>
      <c r="DB11" s="626"/>
      <c r="DC11" s="626"/>
      <c r="DD11" s="632">
        <v>16765</v>
      </c>
      <c r="DE11" s="624"/>
      <c r="DF11" s="624"/>
      <c r="DG11" s="624"/>
      <c r="DH11" s="624"/>
      <c r="DI11" s="624"/>
      <c r="DJ11" s="624"/>
      <c r="DK11" s="624"/>
      <c r="DL11" s="624"/>
      <c r="DM11" s="624"/>
      <c r="DN11" s="624"/>
      <c r="DO11" s="624"/>
      <c r="DP11" s="625"/>
      <c r="DQ11" s="632">
        <v>32268</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2565004</v>
      </c>
      <c r="BH12" s="624"/>
      <c r="BI12" s="624"/>
      <c r="BJ12" s="624"/>
      <c r="BK12" s="624"/>
      <c r="BL12" s="624"/>
      <c r="BM12" s="624"/>
      <c r="BN12" s="625"/>
      <c r="BO12" s="626">
        <v>52</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239184</v>
      </c>
      <c r="CS12" s="624"/>
      <c r="CT12" s="624"/>
      <c r="CU12" s="624"/>
      <c r="CV12" s="624"/>
      <c r="CW12" s="624"/>
      <c r="CX12" s="624"/>
      <c r="CY12" s="625"/>
      <c r="CZ12" s="626">
        <v>1.8</v>
      </c>
      <c r="DA12" s="626"/>
      <c r="DB12" s="626"/>
      <c r="DC12" s="626"/>
      <c r="DD12" s="632" t="s">
        <v>121</v>
      </c>
      <c r="DE12" s="624"/>
      <c r="DF12" s="624"/>
      <c r="DG12" s="624"/>
      <c r="DH12" s="624"/>
      <c r="DI12" s="624"/>
      <c r="DJ12" s="624"/>
      <c r="DK12" s="624"/>
      <c r="DL12" s="624"/>
      <c r="DM12" s="624"/>
      <c r="DN12" s="624"/>
      <c r="DO12" s="624"/>
      <c r="DP12" s="625"/>
      <c r="DQ12" s="632">
        <v>91928</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2558128</v>
      </c>
      <c r="BH13" s="624"/>
      <c r="BI13" s="624"/>
      <c r="BJ13" s="624"/>
      <c r="BK13" s="624"/>
      <c r="BL13" s="624"/>
      <c r="BM13" s="624"/>
      <c r="BN13" s="625"/>
      <c r="BO13" s="626">
        <v>51.8</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1339704</v>
      </c>
      <c r="CS13" s="624"/>
      <c r="CT13" s="624"/>
      <c r="CU13" s="624"/>
      <c r="CV13" s="624"/>
      <c r="CW13" s="624"/>
      <c r="CX13" s="624"/>
      <c r="CY13" s="625"/>
      <c r="CZ13" s="626">
        <v>10</v>
      </c>
      <c r="DA13" s="626"/>
      <c r="DB13" s="626"/>
      <c r="DC13" s="626"/>
      <c r="DD13" s="632">
        <v>741707</v>
      </c>
      <c r="DE13" s="624"/>
      <c r="DF13" s="624"/>
      <c r="DG13" s="624"/>
      <c r="DH13" s="624"/>
      <c r="DI13" s="624"/>
      <c r="DJ13" s="624"/>
      <c r="DK13" s="624"/>
      <c r="DL13" s="624"/>
      <c r="DM13" s="624"/>
      <c r="DN13" s="624"/>
      <c r="DO13" s="624"/>
      <c r="DP13" s="625"/>
      <c r="DQ13" s="632">
        <v>736654</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741</v>
      </c>
      <c r="S14" s="624"/>
      <c r="T14" s="624"/>
      <c r="U14" s="624"/>
      <c r="V14" s="624"/>
      <c r="W14" s="624"/>
      <c r="X14" s="624"/>
      <c r="Y14" s="625"/>
      <c r="Z14" s="626">
        <v>0</v>
      </c>
      <c r="AA14" s="626"/>
      <c r="AB14" s="626"/>
      <c r="AC14" s="626"/>
      <c r="AD14" s="627">
        <v>741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75005</v>
      </c>
      <c r="BH14" s="624"/>
      <c r="BI14" s="624"/>
      <c r="BJ14" s="624"/>
      <c r="BK14" s="624"/>
      <c r="BL14" s="624"/>
      <c r="BM14" s="624"/>
      <c r="BN14" s="625"/>
      <c r="BO14" s="626">
        <v>1.5</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457166</v>
      </c>
      <c r="CS14" s="624"/>
      <c r="CT14" s="624"/>
      <c r="CU14" s="624"/>
      <c r="CV14" s="624"/>
      <c r="CW14" s="624"/>
      <c r="CX14" s="624"/>
      <c r="CY14" s="625"/>
      <c r="CZ14" s="626">
        <v>3.4</v>
      </c>
      <c r="DA14" s="626"/>
      <c r="DB14" s="626"/>
      <c r="DC14" s="626"/>
      <c r="DD14" s="632">
        <v>92815</v>
      </c>
      <c r="DE14" s="624"/>
      <c r="DF14" s="624"/>
      <c r="DG14" s="624"/>
      <c r="DH14" s="624"/>
      <c r="DI14" s="624"/>
      <c r="DJ14" s="624"/>
      <c r="DK14" s="624"/>
      <c r="DL14" s="624"/>
      <c r="DM14" s="624"/>
      <c r="DN14" s="624"/>
      <c r="DO14" s="624"/>
      <c r="DP14" s="625"/>
      <c r="DQ14" s="632">
        <v>368419</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227649</v>
      </c>
      <c r="BH15" s="624"/>
      <c r="BI15" s="624"/>
      <c r="BJ15" s="624"/>
      <c r="BK15" s="624"/>
      <c r="BL15" s="624"/>
      <c r="BM15" s="624"/>
      <c r="BN15" s="625"/>
      <c r="BO15" s="626">
        <v>4.5999999999999996</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1272824</v>
      </c>
      <c r="CS15" s="624"/>
      <c r="CT15" s="624"/>
      <c r="CU15" s="624"/>
      <c r="CV15" s="624"/>
      <c r="CW15" s="624"/>
      <c r="CX15" s="624"/>
      <c r="CY15" s="625"/>
      <c r="CZ15" s="626">
        <v>9.5</v>
      </c>
      <c r="DA15" s="626"/>
      <c r="DB15" s="626"/>
      <c r="DC15" s="626"/>
      <c r="DD15" s="632">
        <v>326235</v>
      </c>
      <c r="DE15" s="624"/>
      <c r="DF15" s="624"/>
      <c r="DG15" s="624"/>
      <c r="DH15" s="624"/>
      <c r="DI15" s="624"/>
      <c r="DJ15" s="624"/>
      <c r="DK15" s="624"/>
      <c r="DL15" s="624"/>
      <c r="DM15" s="624"/>
      <c r="DN15" s="624"/>
      <c r="DO15" s="624"/>
      <c r="DP15" s="625"/>
      <c r="DQ15" s="632">
        <v>805659</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8585</v>
      </c>
      <c r="S16" s="624"/>
      <c r="T16" s="624"/>
      <c r="U16" s="624"/>
      <c r="V16" s="624"/>
      <c r="W16" s="624"/>
      <c r="X16" s="624"/>
      <c r="Y16" s="625"/>
      <c r="Z16" s="626">
        <v>0.1</v>
      </c>
      <c r="AA16" s="626"/>
      <c r="AB16" s="626"/>
      <c r="AC16" s="626"/>
      <c r="AD16" s="627">
        <v>8585</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1443</v>
      </c>
      <c r="CS16" s="624"/>
      <c r="CT16" s="624"/>
      <c r="CU16" s="624"/>
      <c r="CV16" s="624"/>
      <c r="CW16" s="624"/>
      <c r="CX16" s="624"/>
      <c r="CY16" s="625"/>
      <c r="CZ16" s="626">
        <v>0</v>
      </c>
      <c r="DA16" s="626"/>
      <c r="DB16" s="626"/>
      <c r="DC16" s="626"/>
      <c r="DD16" s="632" t="s">
        <v>121</v>
      </c>
      <c r="DE16" s="624"/>
      <c r="DF16" s="624"/>
      <c r="DG16" s="624"/>
      <c r="DH16" s="624"/>
      <c r="DI16" s="624"/>
      <c r="DJ16" s="624"/>
      <c r="DK16" s="624"/>
      <c r="DL16" s="624"/>
      <c r="DM16" s="624"/>
      <c r="DN16" s="624"/>
      <c r="DO16" s="624"/>
      <c r="DP16" s="625"/>
      <c r="DQ16" s="632">
        <v>1443</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77659</v>
      </c>
      <c r="S17" s="624"/>
      <c r="T17" s="624"/>
      <c r="U17" s="624"/>
      <c r="V17" s="624"/>
      <c r="W17" s="624"/>
      <c r="X17" s="624"/>
      <c r="Y17" s="625"/>
      <c r="Z17" s="626">
        <v>0.5</v>
      </c>
      <c r="AA17" s="626"/>
      <c r="AB17" s="626"/>
      <c r="AC17" s="626"/>
      <c r="AD17" s="627">
        <v>77659</v>
      </c>
      <c r="AE17" s="627"/>
      <c r="AF17" s="627"/>
      <c r="AG17" s="627"/>
      <c r="AH17" s="627"/>
      <c r="AI17" s="627"/>
      <c r="AJ17" s="627"/>
      <c r="AK17" s="627"/>
      <c r="AL17" s="628">
        <v>1.1000000000000001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977507</v>
      </c>
      <c r="CS17" s="624"/>
      <c r="CT17" s="624"/>
      <c r="CU17" s="624"/>
      <c r="CV17" s="624"/>
      <c r="CW17" s="624"/>
      <c r="CX17" s="624"/>
      <c r="CY17" s="625"/>
      <c r="CZ17" s="626">
        <v>7.3</v>
      </c>
      <c r="DA17" s="626"/>
      <c r="DB17" s="626"/>
      <c r="DC17" s="626"/>
      <c r="DD17" s="632" t="s">
        <v>121</v>
      </c>
      <c r="DE17" s="624"/>
      <c r="DF17" s="624"/>
      <c r="DG17" s="624"/>
      <c r="DH17" s="624"/>
      <c r="DI17" s="624"/>
      <c r="DJ17" s="624"/>
      <c r="DK17" s="624"/>
      <c r="DL17" s="624"/>
      <c r="DM17" s="624"/>
      <c r="DN17" s="624"/>
      <c r="DO17" s="624"/>
      <c r="DP17" s="625"/>
      <c r="DQ17" s="632">
        <v>977507</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57820</v>
      </c>
      <c r="S18" s="624"/>
      <c r="T18" s="624"/>
      <c r="U18" s="624"/>
      <c r="V18" s="624"/>
      <c r="W18" s="624"/>
      <c r="X18" s="624"/>
      <c r="Y18" s="625"/>
      <c r="Z18" s="626">
        <v>0.4</v>
      </c>
      <c r="AA18" s="626"/>
      <c r="AB18" s="626"/>
      <c r="AC18" s="626"/>
      <c r="AD18" s="627">
        <v>57820</v>
      </c>
      <c r="AE18" s="627"/>
      <c r="AF18" s="627"/>
      <c r="AG18" s="627"/>
      <c r="AH18" s="627"/>
      <c r="AI18" s="627"/>
      <c r="AJ18" s="627"/>
      <c r="AK18" s="627"/>
      <c r="AL18" s="628">
        <v>0.8</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56600</v>
      </c>
      <c r="S19" s="624"/>
      <c r="T19" s="624"/>
      <c r="U19" s="624"/>
      <c r="V19" s="624"/>
      <c r="W19" s="624"/>
      <c r="X19" s="624"/>
      <c r="Y19" s="625"/>
      <c r="Z19" s="626">
        <v>0.4</v>
      </c>
      <c r="AA19" s="626"/>
      <c r="AB19" s="626"/>
      <c r="AC19" s="626"/>
      <c r="AD19" s="627">
        <v>56600</v>
      </c>
      <c r="AE19" s="627"/>
      <c r="AF19" s="627"/>
      <c r="AG19" s="627"/>
      <c r="AH19" s="627"/>
      <c r="AI19" s="627"/>
      <c r="AJ19" s="627"/>
      <c r="AK19" s="627"/>
      <c r="AL19" s="628">
        <v>0.8</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1220</v>
      </c>
      <c r="S20" s="624"/>
      <c r="T20" s="624"/>
      <c r="U20" s="624"/>
      <c r="V20" s="624"/>
      <c r="W20" s="624"/>
      <c r="X20" s="624"/>
      <c r="Y20" s="625"/>
      <c r="Z20" s="626">
        <v>0</v>
      </c>
      <c r="AA20" s="626"/>
      <c r="AB20" s="626"/>
      <c r="AC20" s="626"/>
      <c r="AD20" s="627">
        <v>1220</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13404869</v>
      </c>
      <c r="CS20" s="624"/>
      <c r="CT20" s="624"/>
      <c r="CU20" s="624"/>
      <c r="CV20" s="624"/>
      <c r="CW20" s="624"/>
      <c r="CX20" s="624"/>
      <c r="CY20" s="625"/>
      <c r="CZ20" s="626">
        <v>100</v>
      </c>
      <c r="DA20" s="626"/>
      <c r="DB20" s="626"/>
      <c r="DC20" s="626"/>
      <c r="DD20" s="632">
        <v>2007509</v>
      </c>
      <c r="DE20" s="624"/>
      <c r="DF20" s="624"/>
      <c r="DG20" s="624"/>
      <c r="DH20" s="624"/>
      <c r="DI20" s="624"/>
      <c r="DJ20" s="624"/>
      <c r="DK20" s="624"/>
      <c r="DL20" s="624"/>
      <c r="DM20" s="624"/>
      <c r="DN20" s="624"/>
      <c r="DO20" s="624"/>
      <c r="DP20" s="625"/>
      <c r="DQ20" s="632">
        <v>8108641</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1323771</v>
      </c>
      <c r="S21" s="624"/>
      <c r="T21" s="624"/>
      <c r="U21" s="624"/>
      <c r="V21" s="624"/>
      <c r="W21" s="624"/>
      <c r="X21" s="624"/>
      <c r="Y21" s="625"/>
      <c r="Z21" s="626">
        <v>9.1</v>
      </c>
      <c r="AA21" s="626"/>
      <c r="AB21" s="626"/>
      <c r="AC21" s="626"/>
      <c r="AD21" s="627">
        <v>1164782</v>
      </c>
      <c r="AE21" s="627"/>
      <c r="AF21" s="627"/>
      <c r="AG21" s="627"/>
      <c r="AH21" s="627"/>
      <c r="AI21" s="627"/>
      <c r="AJ21" s="627"/>
      <c r="AK21" s="627"/>
      <c r="AL21" s="628">
        <v>16.2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1164782</v>
      </c>
      <c r="S22" s="624"/>
      <c r="T22" s="624"/>
      <c r="U22" s="624"/>
      <c r="V22" s="624"/>
      <c r="W22" s="624"/>
      <c r="X22" s="624"/>
      <c r="Y22" s="625"/>
      <c r="Z22" s="626">
        <v>8</v>
      </c>
      <c r="AA22" s="626"/>
      <c r="AB22" s="626"/>
      <c r="AC22" s="626"/>
      <c r="AD22" s="627">
        <v>1164782</v>
      </c>
      <c r="AE22" s="627"/>
      <c r="AF22" s="627"/>
      <c r="AG22" s="627"/>
      <c r="AH22" s="627"/>
      <c r="AI22" s="627"/>
      <c r="AJ22" s="627"/>
      <c r="AK22" s="627"/>
      <c r="AL22" s="628">
        <v>16.2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158989</v>
      </c>
      <c r="S23" s="624"/>
      <c r="T23" s="624"/>
      <c r="U23" s="624"/>
      <c r="V23" s="624"/>
      <c r="W23" s="624"/>
      <c r="X23" s="624"/>
      <c r="Y23" s="625"/>
      <c r="Z23" s="626">
        <v>1.1000000000000001</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6200410</v>
      </c>
      <c r="CS24" s="613"/>
      <c r="CT24" s="613"/>
      <c r="CU24" s="613"/>
      <c r="CV24" s="613"/>
      <c r="CW24" s="613"/>
      <c r="CX24" s="613"/>
      <c r="CY24" s="614"/>
      <c r="CZ24" s="617">
        <v>46.3</v>
      </c>
      <c r="DA24" s="618"/>
      <c r="DB24" s="618"/>
      <c r="DC24" s="634"/>
      <c r="DD24" s="655">
        <v>3659099</v>
      </c>
      <c r="DE24" s="613"/>
      <c r="DF24" s="613"/>
      <c r="DG24" s="613"/>
      <c r="DH24" s="613"/>
      <c r="DI24" s="613"/>
      <c r="DJ24" s="613"/>
      <c r="DK24" s="614"/>
      <c r="DL24" s="655">
        <v>3337367</v>
      </c>
      <c r="DM24" s="613"/>
      <c r="DN24" s="613"/>
      <c r="DO24" s="613"/>
      <c r="DP24" s="613"/>
      <c r="DQ24" s="613"/>
      <c r="DR24" s="613"/>
      <c r="DS24" s="613"/>
      <c r="DT24" s="613"/>
      <c r="DU24" s="613"/>
      <c r="DV24" s="614"/>
      <c r="DW24" s="617">
        <v>46.3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7264057</v>
      </c>
      <c r="S25" s="624"/>
      <c r="T25" s="624"/>
      <c r="U25" s="624"/>
      <c r="V25" s="624"/>
      <c r="W25" s="624"/>
      <c r="X25" s="624"/>
      <c r="Y25" s="625"/>
      <c r="Z25" s="626">
        <v>49.9</v>
      </c>
      <c r="AA25" s="626"/>
      <c r="AB25" s="626"/>
      <c r="AC25" s="626"/>
      <c r="AD25" s="627">
        <v>7105068</v>
      </c>
      <c r="AE25" s="627"/>
      <c r="AF25" s="627"/>
      <c r="AG25" s="627"/>
      <c r="AH25" s="627"/>
      <c r="AI25" s="627"/>
      <c r="AJ25" s="627"/>
      <c r="AK25" s="627"/>
      <c r="AL25" s="628">
        <v>98.8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1721322</v>
      </c>
      <c r="CS25" s="656"/>
      <c r="CT25" s="656"/>
      <c r="CU25" s="656"/>
      <c r="CV25" s="656"/>
      <c r="CW25" s="656"/>
      <c r="CX25" s="656"/>
      <c r="CY25" s="657"/>
      <c r="CZ25" s="628">
        <v>12.8</v>
      </c>
      <c r="DA25" s="653"/>
      <c r="DB25" s="653"/>
      <c r="DC25" s="658"/>
      <c r="DD25" s="632">
        <v>1556845</v>
      </c>
      <c r="DE25" s="656"/>
      <c r="DF25" s="656"/>
      <c r="DG25" s="656"/>
      <c r="DH25" s="656"/>
      <c r="DI25" s="656"/>
      <c r="DJ25" s="656"/>
      <c r="DK25" s="657"/>
      <c r="DL25" s="632">
        <v>1513843</v>
      </c>
      <c r="DM25" s="656"/>
      <c r="DN25" s="656"/>
      <c r="DO25" s="656"/>
      <c r="DP25" s="656"/>
      <c r="DQ25" s="656"/>
      <c r="DR25" s="656"/>
      <c r="DS25" s="656"/>
      <c r="DT25" s="656"/>
      <c r="DU25" s="656"/>
      <c r="DV25" s="657"/>
      <c r="DW25" s="628">
        <v>21</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3902</v>
      </c>
      <c r="S26" s="624"/>
      <c r="T26" s="624"/>
      <c r="U26" s="624"/>
      <c r="V26" s="624"/>
      <c r="W26" s="624"/>
      <c r="X26" s="624"/>
      <c r="Y26" s="625"/>
      <c r="Z26" s="626">
        <v>0</v>
      </c>
      <c r="AA26" s="626"/>
      <c r="AB26" s="626"/>
      <c r="AC26" s="626"/>
      <c r="AD26" s="627">
        <v>3902</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1001911</v>
      </c>
      <c r="CS26" s="624"/>
      <c r="CT26" s="624"/>
      <c r="CU26" s="624"/>
      <c r="CV26" s="624"/>
      <c r="CW26" s="624"/>
      <c r="CX26" s="624"/>
      <c r="CY26" s="625"/>
      <c r="CZ26" s="628">
        <v>7.5</v>
      </c>
      <c r="DA26" s="653"/>
      <c r="DB26" s="653"/>
      <c r="DC26" s="658"/>
      <c r="DD26" s="632">
        <v>872614</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102637</v>
      </c>
      <c r="S27" s="624"/>
      <c r="T27" s="624"/>
      <c r="U27" s="624"/>
      <c r="V27" s="624"/>
      <c r="W27" s="624"/>
      <c r="X27" s="624"/>
      <c r="Y27" s="625"/>
      <c r="Z27" s="626">
        <v>0.7</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4934742</v>
      </c>
      <c r="BH27" s="624"/>
      <c r="BI27" s="624"/>
      <c r="BJ27" s="624"/>
      <c r="BK27" s="624"/>
      <c r="BL27" s="624"/>
      <c r="BM27" s="624"/>
      <c r="BN27" s="625"/>
      <c r="BO27" s="626">
        <v>100</v>
      </c>
      <c r="BP27" s="626"/>
      <c r="BQ27" s="626"/>
      <c r="BR27" s="626"/>
      <c r="BS27" s="627">
        <v>33434</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3501581</v>
      </c>
      <c r="CS27" s="656"/>
      <c r="CT27" s="656"/>
      <c r="CU27" s="656"/>
      <c r="CV27" s="656"/>
      <c r="CW27" s="656"/>
      <c r="CX27" s="656"/>
      <c r="CY27" s="657"/>
      <c r="CZ27" s="628">
        <v>26.1</v>
      </c>
      <c r="DA27" s="653"/>
      <c r="DB27" s="653"/>
      <c r="DC27" s="658"/>
      <c r="DD27" s="632">
        <v>1124747</v>
      </c>
      <c r="DE27" s="656"/>
      <c r="DF27" s="656"/>
      <c r="DG27" s="656"/>
      <c r="DH27" s="656"/>
      <c r="DI27" s="656"/>
      <c r="DJ27" s="656"/>
      <c r="DK27" s="657"/>
      <c r="DL27" s="632">
        <v>846017</v>
      </c>
      <c r="DM27" s="656"/>
      <c r="DN27" s="656"/>
      <c r="DO27" s="656"/>
      <c r="DP27" s="656"/>
      <c r="DQ27" s="656"/>
      <c r="DR27" s="656"/>
      <c r="DS27" s="656"/>
      <c r="DT27" s="656"/>
      <c r="DU27" s="656"/>
      <c r="DV27" s="657"/>
      <c r="DW27" s="628">
        <v>11.7</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132135</v>
      </c>
      <c r="S28" s="624"/>
      <c r="T28" s="624"/>
      <c r="U28" s="624"/>
      <c r="V28" s="624"/>
      <c r="W28" s="624"/>
      <c r="X28" s="624"/>
      <c r="Y28" s="625"/>
      <c r="Z28" s="626">
        <v>0.9</v>
      </c>
      <c r="AA28" s="626"/>
      <c r="AB28" s="626"/>
      <c r="AC28" s="626"/>
      <c r="AD28" s="627">
        <v>41596</v>
      </c>
      <c r="AE28" s="627"/>
      <c r="AF28" s="627"/>
      <c r="AG28" s="627"/>
      <c r="AH28" s="627"/>
      <c r="AI28" s="627"/>
      <c r="AJ28" s="627"/>
      <c r="AK28" s="627"/>
      <c r="AL28" s="628">
        <v>0.6</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977507</v>
      </c>
      <c r="CS28" s="624"/>
      <c r="CT28" s="624"/>
      <c r="CU28" s="624"/>
      <c r="CV28" s="624"/>
      <c r="CW28" s="624"/>
      <c r="CX28" s="624"/>
      <c r="CY28" s="625"/>
      <c r="CZ28" s="628">
        <v>7.3</v>
      </c>
      <c r="DA28" s="653"/>
      <c r="DB28" s="653"/>
      <c r="DC28" s="658"/>
      <c r="DD28" s="632">
        <v>977507</v>
      </c>
      <c r="DE28" s="624"/>
      <c r="DF28" s="624"/>
      <c r="DG28" s="624"/>
      <c r="DH28" s="624"/>
      <c r="DI28" s="624"/>
      <c r="DJ28" s="624"/>
      <c r="DK28" s="625"/>
      <c r="DL28" s="632">
        <v>977507</v>
      </c>
      <c r="DM28" s="624"/>
      <c r="DN28" s="624"/>
      <c r="DO28" s="624"/>
      <c r="DP28" s="624"/>
      <c r="DQ28" s="624"/>
      <c r="DR28" s="624"/>
      <c r="DS28" s="624"/>
      <c r="DT28" s="624"/>
      <c r="DU28" s="624"/>
      <c r="DV28" s="625"/>
      <c r="DW28" s="628">
        <v>13.6</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14638</v>
      </c>
      <c r="S29" s="624"/>
      <c r="T29" s="624"/>
      <c r="U29" s="624"/>
      <c r="V29" s="624"/>
      <c r="W29" s="624"/>
      <c r="X29" s="624"/>
      <c r="Y29" s="625"/>
      <c r="Z29" s="626">
        <v>0.1</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977507</v>
      </c>
      <c r="CS29" s="656"/>
      <c r="CT29" s="656"/>
      <c r="CU29" s="656"/>
      <c r="CV29" s="656"/>
      <c r="CW29" s="656"/>
      <c r="CX29" s="656"/>
      <c r="CY29" s="657"/>
      <c r="CZ29" s="628">
        <v>7.3</v>
      </c>
      <c r="DA29" s="653"/>
      <c r="DB29" s="653"/>
      <c r="DC29" s="658"/>
      <c r="DD29" s="632">
        <v>977507</v>
      </c>
      <c r="DE29" s="656"/>
      <c r="DF29" s="656"/>
      <c r="DG29" s="656"/>
      <c r="DH29" s="656"/>
      <c r="DI29" s="656"/>
      <c r="DJ29" s="656"/>
      <c r="DK29" s="657"/>
      <c r="DL29" s="632">
        <v>977507</v>
      </c>
      <c r="DM29" s="656"/>
      <c r="DN29" s="656"/>
      <c r="DO29" s="656"/>
      <c r="DP29" s="656"/>
      <c r="DQ29" s="656"/>
      <c r="DR29" s="656"/>
      <c r="DS29" s="656"/>
      <c r="DT29" s="656"/>
      <c r="DU29" s="656"/>
      <c r="DV29" s="657"/>
      <c r="DW29" s="628">
        <v>13.6</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2708953</v>
      </c>
      <c r="S30" s="624"/>
      <c r="T30" s="624"/>
      <c r="U30" s="624"/>
      <c r="V30" s="624"/>
      <c r="W30" s="624"/>
      <c r="X30" s="624"/>
      <c r="Y30" s="625"/>
      <c r="Z30" s="626">
        <v>18.600000000000001</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947968</v>
      </c>
      <c r="CS30" s="624"/>
      <c r="CT30" s="624"/>
      <c r="CU30" s="624"/>
      <c r="CV30" s="624"/>
      <c r="CW30" s="624"/>
      <c r="CX30" s="624"/>
      <c r="CY30" s="625"/>
      <c r="CZ30" s="628">
        <v>7.1</v>
      </c>
      <c r="DA30" s="653"/>
      <c r="DB30" s="653"/>
      <c r="DC30" s="658"/>
      <c r="DD30" s="632">
        <v>947968</v>
      </c>
      <c r="DE30" s="624"/>
      <c r="DF30" s="624"/>
      <c r="DG30" s="624"/>
      <c r="DH30" s="624"/>
      <c r="DI30" s="624"/>
      <c r="DJ30" s="624"/>
      <c r="DK30" s="625"/>
      <c r="DL30" s="632">
        <v>947968</v>
      </c>
      <c r="DM30" s="624"/>
      <c r="DN30" s="624"/>
      <c r="DO30" s="624"/>
      <c r="DP30" s="624"/>
      <c r="DQ30" s="624"/>
      <c r="DR30" s="624"/>
      <c r="DS30" s="624"/>
      <c r="DT30" s="624"/>
      <c r="DU30" s="624"/>
      <c r="DV30" s="625"/>
      <c r="DW30" s="628">
        <v>13.1</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v>29855</v>
      </c>
      <c r="S31" s="624"/>
      <c r="T31" s="624"/>
      <c r="U31" s="624"/>
      <c r="V31" s="624"/>
      <c r="W31" s="624"/>
      <c r="X31" s="624"/>
      <c r="Y31" s="625"/>
      <c r="Z31" s="626">
        <v>0.2</v>
      </c>
      <c r="AA31" s="626"/>
      <c r="AB31" s="626"/>
      <c r="AC31" s="626"/>
      <c r="AD31" s="627">
        <v>29855</v>
      </c>
      <c r="AE31" s="627"/>
      <c r="AF31" s="627"/>
      <c r="AG31" s="627"/>
      <c r="AH31" s="627"/>
      <c r="AI31" s="627"/>
      <c r="AJ31" s="627"/>
      <c r="AK31" s="627"/>
      <c r="AL31" s="628">
        <v>0.4</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99.3</v>
      </c>
      <c r="BH31" s="667"/>
      <c r="BI31" s="667"/>
      <c r="BJ31" s="667"/>
      <c r="BK31" s="667"/>
      <c r="BL31" s="667"/>
      <c r="BM31" s="618">
        <v>98.1</v>
      </c>
      <c r="BN31" s="667"/>
      <c r="BO31" s="667"/>
      <c r="BP31" s="667"/>
      <c r="BQ31" s="668"/>
      <c r="BR31" s="670">
        <v>99.5</v>
      </c>
      <c r="BS31" s="667"/>
      <c r="BT31" s="667"/>
      <c r="BU31" s="667"/>
      <c r="BV31" s="667"/>
      <c r="BW31" s="667"/>
      <c r="BX31" s="618">
        <v>98.1</v>
      </c>
      <c r="BY31" s="667"/>
      <c r="BZ31" s="667"/>
      <c r="CA31" s="667"/>
      <c r="CB31" s="668"/>
      <c r="CD31" s="663"/>
      <c r="CE31" s="664"/>
      <c r="CF31" s="620" t="s">
        <v>300</v>
      </c>
      <c r="CG31" s="621"/>
      <c r="CH31" s="621"/>
      <c r="CI31" s="621"/>
      <c r="CJ31" s="621"/>
      <c r="CK31" s="621"/>
      <c r="CL31" s="621"/>
      <c r="CM31" s="621"/>
      <c r="CN31" s="621"/>
      <c r="CO31" s="621"/>
      <c r="CP31" s="621"/>
      <c r="CQ31" s="622"/>
      <c r="CR31" s="623">
        <v>29539</v>
      </c>
      <c r="CS31" s="656"/>
      <c r="CT31" s="656"/>
      <c r="CU31" s="656"/>
      <c r="CV31" s="656"/>
      <c r="CW31" s="656"/>
      <c r="CX31" s="656"/>
      <c r="CY31" s="657"/>
      <c r="CZ31" s="628">
        <v>0.2</v>
      </c>
      <c r="DA31" s="653"/>
      <c r="DB31" s="653"/>
      <c r="DC31" s="658"/>
      <c r="DD31" s="632">
        <v>29539</v>
      </c>
      <c r="DE31" s="656"/>
      <c r="DF31" s="656"/>
      <c r="DG31" s="656"/>
      <c r="DH31" s="656"/>
      <c r="DI31" s="656"/>
      <c r="DJ31" s="656"/>
      <c r="DK31" s="657"/>
      <c r="DL31" s="632">
        <v>29539</v>
      </c>
      <c r="DM31" s="656"/>
      <c r="DN31" s="656"/>
      <c r="DO31" s="656"/>
      <c r="DP31" s="656"/>
      <c r="DQ31" s="656"/>
      <c r="DR31" s="656"/>
      <c r="DS31" s="656"/>
      <c r="DT31" s="656"/>
      <c r="DU31" s="656"/>
      <c r="DV31" s="657"/>
      <c r="DW31" s="628">
        <v>0.4</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1030536</v>
      </c>
      <c r="S32" s="624"/>
      <c r="T32" s="624"/>
      <c r="U32" s="624"/>
      <c r="V32" s="624"/>
      <c r="W32" s="624"/>
      <c r="X32" s="624"/>
      <c r="Y32" s="625"/>
      <c r="Z32" s="626">
        <v>7.1</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99</v>
      </c>
      <c r="BH32" s="656"/>
      <c r="BI32" s="656"/>
      <c r="BJ32" s="656"/>
      <c r="BK32" s="656"/>
      <c r="BL32" s="656"/>
      <c r="BM32" s="629">
        <v>97.1</v>
      </c>
      <c r="BN32" s="656"/>
      <c r="BO32" s="656"/>
      <c r="BP32" s="656"/>
      <c r="BQ32" s="669"/>
      <c r="BR32" s="680">
        <v>99.2</v>
      </c>
      <c r="BS32" s="656"/>
      <c r="BT32" s="656"/>
      <c r="BU32" s="656"/>
      <c r="BV32" s="656"/>
      <c r="BW32" s="656"/>
      <c r="BX32" s="629">
        <v>97.1</v>
      </c>
      <c r="BY32" s="656"/>
      <c r="BZ32" s="656"/>
      <c r="CA32" s="656"/>
      <c r="CB32" s="669"/>
      <c r="CD32" s="665"/>
      <c r="CE32" s="666"/>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3"/>
      <c r="DB32" s="653"/>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11654</v>
      </c>
      <c r="S33" s="624"/>
      <c r="T33" s="624"/>
      <c r="U33" s="624"/>
      <c r="V33" s="624"/>
      <c r="W33" s="624"/>
      <c r="X33" s="624"/>
      <c r="Y33" s="625"/>
      <c r="Z33" s="626">
        <v>0.1</v>
      </c>
      <c r="AA33" s="626"/>
      <c r="AB33" s="626"/>
      <c r="AC33" s="626"/>
      <c r="AD33" s="627">
        <v>9736</v>
      </c>
      <c r="AE33" s="627"/>
      <c r="AF33" s="627"/>
      <c r="AG33" s="627"/>
      <c r="AH33" s="627"/>
      <c r="AI33" s="627"/>
      <c r="AJ33" s="627"/>
      <c r="AK33" s="627"/>
      <c r="AL33" s="628">
        <v>0.1</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99.6</v>
      </c>
      <c r="BH33" s="682"/>
      <c r="BI33" s="682"/>
      <c r="BJ33" s="682"/>
      <c r="BK33" s="682"/>
      <c r="BL33" s="682"/>
      <c r="BM33" s="683">
        <v>98.7</v>
      </c>
      <c r="BN33" s="682"/>
      <c r="BO33" s="682"/>
      <c r="BP33" s="682"/>
      <c r="BQ33" s="684"/>
      <c r="BR33" s="681">
        <v>99.6</v>
      </c>
      <c r="BS33" s="682"/>
      <c r="BT33" s="682"/>
      <c r="BU33" s="682"/>
      <c r="BV33" s="682"/>
      <c r="BW33" s="682"/>
      <c r="BX33" s="683">
        <v>98.8</v>
      </c>
      <c r="BY33" s="682"/>
      <c r="BZ33" s="682"/>
      <c r="CA33" s="682"/>
      <c r="CB33" s="684"/>
      <c r="CD33" s="620" t="s">
        <v>307</v>
      </c>
      <c r="CE33" s="621"/>
      <c r="CF33" s="621"/>
      <c r="CG33" s="621"/>
      <c r="CH33" s="621"/>
      <c r="CI33" s="621"/>
      <c r="CJ33" s="621"/>
      <c r="CK33" s="621"/>
      <c r="CL33" s="621"/>
      <c r="CM33" s="621"/>
      <c r="CN33" s="621"/>
      <c r="CO33" s="621"/>
      <c r="CP33" s="621"/>
      <c r="CQ33" s="622"/>
      <c r="CR33" s="623">
        <v>5195507</v>
      </c>
      <c r="CS33" s="656"/>
      <c r="CT33" s="656"/>
      <c r="CU33" s="656"/>
      <c r="CV33" s="656"/>
      <c r="CW33" s="656"/>
      <c r="CX33" s="656"/>
      <c r="CY33" s="657"/>
      <c r="CZ33" s="628">
        <v>38.799999999999997</v>
      </c>
      <c r="DA33" s="653"/>
      <c r="DB33" s="653"/>
      <c r="DC33" s="658"/>
      <c r="DD33" s="632">
        <v>4059937</v>
      </c>
      <c r="DE33" s="656"/>
      <c r="DF33" s="656"/>
      <c r="DG33" s="656"/>
      <c r="DH33" s="656"/>
      <c r="DI33" s="656"/>
      <c r="DJ33" s="656"/>
      <c r="DK33" s="657"/>
      <c r="DL33" s="632">
        <v>3013060</v>
      </c>
      <c r="DM33" s="656"/>
      <c r="DN33" s="656"/>
      <c r="DO33" s="656"/>
      <c r="DP33" s="656"/>
      <c r="DQ33" s="656"/>
      <c r="DR33" s="656"/>
      <c r="DS33" s="656"/>
      <c r="DT33" s="656"/>
      <c r="DU33" s="656"/>
      <c r="DV33" s="657"/>
      <c r="DW33" s="628">
        <v>41.8</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71682</v>
      </c>
      <c r="S34" s="624"/>
      <c r="T34" s="624"/>
      <c r="U34" s="624"/>
      <c r="V34" s="624"/>
      <c r="W34" s="624"/>
      <c r="X34" s="624"/>
      <c r="Y34" s="625"/>
      <c r="Z34" s="626">
        <v>0.5</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2312251</v>
      </c>
      <c r="CS34" s="624"/>
      <c r="CT34" s="624"/>
      <c r="CU34" s="624"/>
      <c r="CV34" s="624"/>
      <c r="CW34" s="624"/>
      <c r="CX34" s="624"/>
      <c r="CY34" s="625"/>
      <c r="CZ34" s="628">
        <v>17.2</v>
      </c>
      <c r="DA34" s="653"/>
      <c r="DB34" s="653"/>
      <c r="DC34" s="658"/>
      <c r="DD34" s="632">
        <v>1644081</v>
      </c>
      <c r="DE34" s="624"/>
      <c r="DF34" s="624"/>
      <c r="DG34" s="624"/>
      <c r="DH34" s="624"/>
      <c r="DI34" s="624"/>
      <c r="DJ34" s="624"/>
      <c r="DK34" s="625"/>
      <c r="DL34" s="632">
        <v>956211</v>
      </c>
      <c r="DM34" s="624"/>
      <c r="DN34" s="624"/>
      <c r="DO34" s="624"/>
      <c r="DP34" s="624"/>
      <c r="DQ34" s="624"/>
      <c r="DR34" s="624"/>
      <c r="DS34" s="624"/>
      <c r="DT34" s="624"/>
      <c r="DU34" s="624"/>
      <c r="DV34" s="625"/>
      <c r="DW34" s="628">
        <v>13.3</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1038628</v>
      </c>
      <c r="S35" s="624"/>
      <c r="T35" s="624"/>
      <c r="U35" s="624"/>
      <c r="V35" s="624"/>
      <c r="W35" s="624"/>
      <c r="X35" s="624"/>
      <c r="Y35" s="625"/>
      <c r="Z35" s="626">
        <v>7.1</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40666</v>
      </c>
      <c r="CS35" s="656"/>
      <c r="CT35" s="656"/>
      <c r="CU35" s="656"/>
      <c r="CV35" s="656"/>
      <c r="CW35" s="656"/>
      <c r="CX35" s="656"/>
      <c r="CY35" s="657"/>
      <c r="CZ35" s="628">
        <v>0.3</v>
      </c>
      <c r="DA35" s="653"/>
      <c r="DB35" s="653"/>
      <c r="DC35" s="658"/>
      <c r="DD35" s="632">
        <v>30040</v>
      </c>
      <c r="DE35" s="656"/>
      <c r="DF35" s="656"/>
      <c r="DG35" s="656"/>
      <c r="DH35" s="656"/>
      <c r="DI35" s="656"/>
      <c r="DJ35" s="656"/>
      <c r="DK35" s="657"/>
      <c r="DL35" s="632">
        <v>29386</v>
      </c>
      <c r="DM35" s="656"/>
      <c r="DN35" s="656"/>
      <c r="DO35" s="656"/>
      <c r="DP35" s="656"/>
      <c r="DQ35" s="656"/>
      <c r="DR35" s="656"/>
      <c r="DS35" s="656"/>
      <c r="DT35" s="656"/>
      <c r="DU35" s="656"/>
      <c r="DV35" s="657"/>
      <c r="DW35" s="628">
        <v>0.4</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532633</v>
      </c>
      <c r="S36" s="624"/>
      <c r="T36" s="624"/>
      <c r="U36" s="624"/>
      <c r="V36" s="624"/>
      <c r="W36" s="624"/>
      <c r="X36" s="624"/>
      <c r="Y36" s="625"/>
      <c r="Z36" s="626">
        <v>3.7</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1284650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60977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1767299</v>
      </c>
      <c r="CS36" s="624"/>
      <c r="CT36" s="624"/>
      <c r="CU36" s="624"/>
      <c r="CV36" s="624"/>
      <c r="CW36" s="624"/>
      <c r="CX36" s="624"/>
      <c r="CY36" s="625"/>
      <c r="CZ36" s="628">
        <v>13.2</v>
      </c>
      <c r="DA36" s="653"/>
      <c r="DB36" s="653"/>
      <c r="DC36" s="658"/>
      <c r="DD36" s="632">
        <v>1609919</v>
      </c>
      <c r="DE36" s="624"/>
      <c r="DF36" s="624"/>
      <c r="DG36" s="624"/>
      <c r="DH36" s="624"/>
      <c r="DI36" s="624"/>
      <c r="DJ36" s="624"/>
      <c r="DK36" s="625"/>
      <c r="DL36" s="632">
        <v>1303621</v>
      </c>
      <c r="DM36" s="624"/>
      <c r="DN36" s="624"/>
      <c r="DO36" s="624"/>
      <c r="DP36" s="624"/>
      <c r="DQ36" s="624"/>
      <c r="DR36" s="624"/>
      <c r="DS36" s="624"/>
      <c r="DT36" s="624"/>
      <c r="DU36" s="624"/>
      <c r="DV36" s="625"/>
      <c r="DW36" s="628">
        <v>18.100000000000001</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383698</v>
      </c>
      <c r="S37" s="624"/>
      <c r="T37" s="624"/>
      <c r="U37" s="624"/>
      <c r="V37" s="624"/>
      <c r="W37" s="624"/>
      <c r="X37" s="624"/>
      <c r="Y37" s="625"/>
      <c r="Z37" s="626">
        <v>2.6</v>
      </c>
      <c r="AA37" s="626"/>
      <c r="AB37" s="626"/>
      <c r="AC37" s="626"/>
      <c r="AD37" s="627" t="s">
        <v>121</v>
      </c>
      <c r="AE37" s="627"/>
      <c r="AF37" s="627"/>
      <c r="AG37" s="627"/>
      <c r="AH37" s="627"/>
      <c r="AI37" s="627"/>
      <c r="AJ37" s="627"/>
      <c r="AK37" s="627"/>
      <c r="AL37" s="628" t="s">
        <v>121</v>
      </c>
      <c r="AM37" s="629"/>
      <c r="AN37" s="629"/>
      <c r="AO37" s="630"/>
      <c r="AQ37" s="686" t="s">
        <v>319</v>
      </c>
      <c r="AR37" s="687"/>
      <c r="AS37" s="687"/>
      <c r="AT37" s="687"/>
      <c r="AU37" s="687"/>
      <c r="AV37" s="687"/>
      <c r="AW37" s="687"/>
      <c r="AX37" s="687"/>
      <c r="AY37" s="688"/>
      <c r="AZ37" s="623">
        <v>335547</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57162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360793</v>
      </c>
      <c r="CS37" s="656"/>
      <c r="CT37" s="656"/>
      <c r="CU37" s="656"/>
      <c r="CV37" s="656"/>
      <c r="CW37" s="656"/>
      <c r="CX37" s="656"/>
      <c r="CY37" s="657"/>
      <c r="CZ37" s="628">
        <v>2.7</v>
      </c>
      <c r="DA37" s="653"/>
      <c r="DB37" s="653"/>
      <c r="DC37" s="658"/>
      <c r="DD37" s="632">
        <v>360793</v>
      </c>
      <c r="DE37" s="656"/>
      <c r="DF37" s="656"/>
      <c r="DG37" s="656"/>
      <c r="DH37" s="656"/>
      <c r="DI37" s="656"/>
      <c r="DJ37" s="656"/>
      <c r="DK37" s="657"/>
      <c r="DL37" s="632">
        <v>360793</v>
      </c>
      <c r="DM37" s="656"/>
      <c r="DN37" s="656"/>
      <c r="DO37" s="656"/>
      <c r="DP37" s="656"/>
      <c r="DQ37" s="656"/>
      <c r="DR37" s="656"/>
      <c r="DS37" s="656"/>
      <c r="DT37" s="656"/>
      <c r="DU37" s="656"/>
      <c r="DV37" s="657"/>
      <c r="DW37" s="628">
        <v>5</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1227558</v>
      </c>
      <c r="S38" s="624"/>
      <c r="T38" s="624"/>
      <c r="U38" s="624"/>
      <c r="V38" s="624"/>
      <c r="W38" s="624"/>
      <c r="X38" s="624"/>
      <c r="Y38" s="625"/>
      <c r="Z38" s="626">
        <v>8.4</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8671</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2948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940432</v>
      </c>
      <c r="CS38" s="624"/>
      <c r="CT38" s="624"/>
      <c r="CU38" s="624"/>
      <c r="CV38" s="624"/>
      <c r="CW38" s="624"/>
      <c r="CX38" s="624"/>
      <c r="CY38" s="625"/>
      <c r="CZ38" s="628">
        <v>7</v>
      </c>
      <c r="DA38" s="653"/>
      <c r="DB38" s="653"/>
      <c r="DC38" s="658"/>
      <c r="DD38" s="632">
        <v>775897</v>
      </c>
      <c r="DE38" s="624"/>
      <c r="DF38" s="624"/>
      <c r="DG38" s="624"/>
      <c r="DH38" s="624"/>
      <c r="DI38" s="624"/>
      <c r="DJ38" s="624"/>
      <c r="DK38" s="625"/>
      <c r="DL38" s="632">
        <v>723842</v>
      </c>
      <c r="DM38" s="624"/>
      <c r="DN38" s="624"/>
      <c r="DO38" s="624"/>
      <c r="DP38" s="624"/>
      <c r="DQ38" s="624"/>
      <c r="DR38" s="624"/>
      <c r="DS38" s="624"/>
      <c r="DT38" s="624"/>
      <c r="DU38" s="624"/>
      <c r="DV38" s="625"/>
      <c r="DW38" s="628">
        <v>10</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t="s">
        <v>121</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4276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1859</v>
      </c>
      <c r="CS39" s="656"/>
      <c r="CT39" s="656"/>
      <c r="CU39" s="656"/>
      <c r="CV39" s="656"/>
      <c r="CW39" s="656"/>
      <c r="CX39" s="656"/>
      <c r="CY39" s="657"/>
      <c r="CZ39" s="628">
        <v>0</v>
      </c>
      <c r="DA39" s="653"/>
      <c r="DB39" s="653"/>
      <c r="DC39" s="658"/>
      <c r="DD39" s="632" t="s">
        <v>121</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23258</v>
      </c>
      <c r="S40" s="624"/>
      <c r="T40" s="624"/>
      <c r="U40" s="624"/>
      <c r="V40" s="624"/>
      <c r="W40" s="624"/>
      <c r="X40" s="624"/>
      <c r="Y40" s="625"/>
      <c r="Z40" s="626">
        <v>0.2</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100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133000</v>
      </c>
      <c r="CS40" s="624"/>
      <c r="CT40" s="624"/>
      <c r="CU40" s="624"/>
      <c r="CV40" s="624"/>
      <c r="CW40" s="624"/>
      <c r="CX40" s="624"/>
      <c r="CY40" s="625"/>
      <c r="CZ40" s="628">
        <v>1</v>
      </c>
      <c r="DA40" s="653"/>
      <c r="DB40" s="653"/>
      <c r="DC40" s="658"/>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14552566</v>
      </c>
      <c r="S41" s="696"/>
      <c r="T41" s="696"/>
      <c r="U41" s="696"/>
      <c r="V41" s="696"/>
      <c r="W41" s="696"/>
      <c r="X41" s="696"/>
      <c r="Y41" s="700"/>
      <c r="Z41" s="701">
        <v>100</v>
      </c>
      <c r="AA41" s="701"/>
      <c r="AB41" s="701"/>
      <c r="AC41" s="701"/>
      <c r="AD41" s="702">
        <v>7190157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176390</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3"/>
      <c r="DB41" s="653"/>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764042</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374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2008952</v>
      </c>
      <c r="CS42" s="656"/>
      <c r="CT42" s="656"/>
      <c r="CU42" s="656"/>
      <c r="CV42" s="656"/>
      <c r="CW42" s="656"/>
      <c r="CX42" s="656"/>
      <c r="CY42" s="657"/>
      <c r="CZ42" s="628">
        <v>15</v>
      </c>
      <c r="DA42" s="653"/>
      <c r="DB42" s="653"/>
      <c r="DC42" s="658"/>
      <c r="DD42" s="632">
        <v>389605</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57684</v>
      </c>
      <c r="CS43" s="656"/>
      <c r="CT43" s="656"/>
      <c r="CU43" s="656"/>
      <c r="CV43" s="656"/>
      <c r="CW43" s="656"/>
      <c r="CX43" s="656"/>
      <c r="CY43" s="657"/>
      <c r="CZ43" s="628">
        <v>0.4</v>
      </c>
      <c r="DA43" s="653"/>
      <c r="DB43" s="653"/>
      <c r="DC43" s="658"/>
      <c r="DD43" s="632">
        <v>43010</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2007509</v>
      </c>
      <c r="CS44" s="624"/>
      <c r="CT44" s="624"/>
      <c r="CU44" s="624"/>
      <c r="CV44" s="624"/>
      <c r="CW44" s="624"/>
      <c r="CX44" s="624"/>
      <c r="CY44" s="625"/>
      <c r="CZ44" s="628">
        <v>15</v>
      </c>
      <c r="DA44" s="629"/>
      <c r="DB44" s="629"/>
      <c r="DC44" s="635"/>
      <c r="DD44" s="632">
        <v>388162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414561</v>
      </c>
      <c r="CS45" s="656"/>
      <c r="CT45" s="656"/>
      <c r="CU45" s="656"/>
      <c r="CV45" s="656"/>
      <c r="CW45" s="656"/>
      <c r="CX45" s="656"/>
      <c r="CY45" s="657"/>
      <c r="CZ45" s="628">
        <v>3.1</v>
      </c>
      <c r="DA45" s="653"/>
      <c r="DB45" s="653"/>
      <c r="DC45" s="658"/>
      <c r="DD45" s="632">
        <v>66398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1576229</v>
      </c>
      <c r="CS46" s="624"/>
      <c r="CT46" s="624"/>
      <c r="CU46" s="624"/>
      <c r="CV46" s="624"/>
      <c r="CW46" s="624"/>
      <c r="CX46" s="624"/>
      <c r="CY46" s="625"/>
      <c r="CZ46" s="628">
        <v>11.8</v>
      </c>
      <c r="DA46" s="629"/>
      <c r="DB46" s="629"/>
      <c r="DC46" s="635"/>
      <c r="DD46" s="632">
        <v>319945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1443</v>
      </c>
      <c r="CS47" s="656"/>
      <c r="CT47" s="656"/>
      <c r="CU47" s="656"/>
      <c r="CV47" s="656"/>
      <c r="CW47" s="656"/>
      <c r="CX47" s="656"/>
      <c r="CY47" s="657"/>
      <c r="CZ47" s="628">
        <v>0</v>
      </c>
      <c r="DA47" s="653"/>
      <c r="DB47" s="653"/>
      <c r="DC47" s="658"/>
      <c r="DD47" s="632">
        <v>1443</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13404869</v>
      </c>
      <c r="CS49" s="682"/>
      <c r="CT49" s="682"/>
      <c r="CU49" s="682"/>
      <c r="CV49" s="682"/>
      <c r="CW49" s="682"/>
      <c r="CX49" s="682"/>
      <c r="CY49" s="711"/>
      <c r="CZ49" s="703">
        <v>100</v>
      </c>
      <c r="DA49" s="712"/>
      <c r="DB49" s="712"/>
      <c r="DC49" s="713"/>
      <c r="DD49" s="714">
        <v>8108641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bfsIJSXkJVr4Gsll1K2oxQdUQReqeKqbwoPqb2nVrgV8fvad1SUa2CldDCc4ZQ5TO5DH8rB4q0tY9JIpcNJZQ==" saltValue="p88znY2V0xDsj10YM7bnG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14553</v>
      </c>
      <c r="R7" s="753"/>
      <c r="S7" s="753"/>
      <c r="T7" s="753"/>
      <c r="U7" s="753"/>
      <c r="V7" s="753">
        <v>13405</v>
      </c>
      <c r="W7" s="753"/>
      <c r="X7" s="753"/>
      <c r="Y7" s="753"/>
      <c r="Z7" s="753"/>
      <c r="AA7" s="753">
        <v>1148</v>
      </c>
      <c r="AB7" s="753"/>
      <c r="AC7" s="753"/>
      <c r="AD7" s="753"/>
      <c r="AE7" s="754"/>
      <c r="AF7" s="755">
        <v>587</v>
      </c>
      <c r="AG7" s="756"/>
      <c r="AH7" s="756"/>
      <c r="AI7" s="756"/>
      <c r="AJ7" s="757"/>
      <c r="AK7" s="758">
        <v>1039</v>
      </c>
      <c r="AL7" s="759"/>
      <c r="AM7" s="759"/>
      <c r="AN7" s="759"/>
      <c r="AO7" s="759"/>
      <c r="AP7" s="759">
        <v>10674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14553</v>
      </c>
      <c r="R23" s="793"/>
      <c r="S23" s="793"/>
      <c r="T23" s="793"/>
      <c r="U23" s="793"/>
      <c r="V23" s="793">
        <v>13405</v>
      </c>
      <c r="W23" s="793"/>
      <c r="X23" s="793"/>
      <c r="Y23" s="793"/>
      <c r="Z23" s="793"/>
      <c r="AA23" s="793">
        <v>1148</v>
      </c>
      <c r="AB23" s="793"/>
      <c r="AC23" s="793"/>
      <c r="AD23" s="793"/>
      <c r="AE23" s="794"/>
      <c r="AF23" s="795">
        <v>587</v>
      </c>
      <c r="AG23" s="793"/>
      <c r="AH23" s="793"/>
      <c r="AI23" s="793"/>
      <c r="AJ23" s="796"/>
      <c r="AK23" s="797"/>
      <c r="AL23" s="798"/>
      <c r="AM23" s="798"/>
      <c r="AN23" s="798"/>
      <c r="AO23" s="798"/>
      <c r="AP23" s="793">
        <v>10674</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2335</v>
      </c>
      <c r="R28" s="823"/>
      <c r="S28" s="823"/>
      <c r="T28" s="823"/>
      <c r="U28" s="823"/>
      <c r="V28" s="823">
        <v>2294</v>
      </c>
      <c r="W28" s="823"/>
      <c r="X28" s="823"/>
      <c r="Y28" s="823"/>
      <c r="Z28" s="823"/>
      <c r="AA28" s="823">
        <v>41</v>
      </c>
      <c r="AB28" s="823"/>
      <c r="AC28" s="823"/>
      <c r="AD28" s="823"/>
      <c r="AE28" s="824"/>
      <c r="AF28" s="825">
        <v>41</v>
      </c>
      <c r="AG28" s="823"/>
      <c r="AH28" s="823"/>
      <c r="AI28" s="823"/>
      <c r="AJ28" s="826"/>
      <c r="AK28" s="827">
        <v>226</v>
      </c>
      <c r="AL28" s="828"/>
      <c r="AM28" s="828"/>
      <c r="AN28" s="828"/>
      <c r="AO28" s="828"/>
      <c r="AP28" s="828" t="s">
        <v>544</v>
      </c>
      <c r="AQ28" s="828"/>
      <c r="AR28" s="828"/>
      <c r="AS28" s="828"/>
      <c r="AT28" s="828"/>
      <c r="AU28" s="828" t="s">
        <v>544</v>
      </c>
      <c r="AV28" s="828"/>
      <c r="AW28" s="828"/>
      <c r="AX28" s="828"/>
      <c r="AY28" s="828"/>
      <c r="AZ28" s="829" t="s">
        <v>544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2208</v>
      </c>
      <c r="R29" s="784"/>
      <c r="S29" s="784"/>
      <c r="T29" s="784"/>
      <c r="U29" s="784"/>
      <c r="V29" s="784">
        <v>2122</v>
      </c>
      <c r="W29" s="784"/>
      <c r="X29" s="784"/>
      <c r="Y29" s="784"/>
      <c r="Z29" s="784"/>
      <c r="AA29" s="784">
        <v>85</v>
      </c>
      <c r="AB29" s="784"/>
      <c r="AC29" s="784"/>
      <c r="AD29" s="784"/>
      <c r="AE29" s="785"/>
      <c r="AF29" s="786">
        <v>85</v>
      </c>
      <c r="AG29" s="787"/>
      <c r="AH29" s="787"/>
      <c r="AI29" s="787"/>
      <c r="AJ29" s="788"/>
      <c r="AK29" s="834">
        <v>309</v>
      </c>
      <c r="AL29" s="830"/>
      <c r="AM29" s="830"/>
      <c r="AN29" s="830"/>
      <c r="AO29" s="830"/>
      <c r="AP29" s="830" t="s">
        <v>544</v>
      </c>
      <c r="AQ29" s="830"/>
      <c r="AR29" s="830"/>
      <c r="AS29" s="830"/>
      <c r="AT29" s="830"/>
      <c r="AU29" s="830" t="s">
        <v>544</v>
      </c>
      <c r="AV29" s="830"/>
      <c r="AW29" s="830"/>
      <c r="AX29" s="830"/>
      <c r="AY29" s="830"/>
      <c r="AZ29" s="831" t="s">
        <v>544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427</v>
      </c>
      <c r="R30" s="784"/>
      <c r="S30" s="784"/>
      <c r="T30" s="784"/>
      <c r="U30" s="784"/>
      <c r="V30" s="784">
        <v>426</v>
      </c>
      <c r="W30" s="784"/>
      <c r="X30" s="784"/>
      <c r="Y30" s="784"/>
      <c r="Z30" s="784"/>
      <c r="AA30" s="784">
        <v>1</v>
      </c>
      <c r="AB30" s="784"/>
      <c r="AC30" s="784"/>
      <c r="AD30" s="784"/>
      <c r="AE30" s="785"/>
      <c r="AF30" s="786">
        <v>1</v>
      </c>
      <c r="AG30" s="787"/>
      <c r="AH30" s="787"/>
      <c r="AI30" s="787"/>
      <c r="AJ30" s="788"/>
      <c r="AK30" s="834">
        <v>85</v>
      </c>
      <c r="AL30" s="830"/>
      <c r="AM30" s="830"/>
      <c r="AN30" s="830"/>
      <c r="AO30" s="830"/>
      <c r="AP30" s="830" t="s">
        <v>544</v>
      </c>
      <c r="AQ30" s="830"/>
      <c r="AR30" s="830"/>
      <c r="AS30" s="830"/>
      <c r="AT30" s="830"/>
      <c r="AU30" s="830" t="s">
        <v>544</v>
      </c>
      <c r="AV30" s="830"/>
      <c r="AW30" s="830"/>
      <c r="AX30" s="830"/>
      <c r="AY30" s="830"/>
      <c r="AZ30" s="831" t="s">
        <v>544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452</v>
      </c>
      <c r="R31" s="784"/>
      <c r="S31" s="784"/>
      <c r="T31" s="784"/>
      <c r="U31" s="784"/>
      <c r="V31" s="784">
        <v>481</v>
      </c>
      <c r="W31" s="784"/>
      <c r="X31" s="784"/>
      <c r="Y31" s="784"/>
      <c r="Z31" s="784"/>
      <c r="AA31" s="784">
        <v>-28</v>
      </c>
      <c r="AB31" s="784"/>
      <c r="AC31" s="784"/>
      <c r="AD31" s="784"/>
      <c r="AE31" s="785"/>
      <c r="AF31" s="786">
        <v>379</v>
      </c>
      <c r="AG31" s="787"/>
      <c r="AH31" s="787"/>
      <c r="AI31" s="787"/>
      <c r="AJ31" s="788"/>
      <c r="AK31" s="834">
        <v>1</v>
      </c>
      <c r="AL31" s="830"/>
      <c r="AM31" s="830"/>
      <c r="AN31" s="830"/>
      <c r="AO31" s="830"/>
      <c r="AP31" s="830">
        <v>1072</v>
      </c>
      <c r="AQ31" s="830"/>
      <c r="AR31" s="830"/>
      <c r="AS31" s="830"/>
      <c r="AT31" s="830"/>
      <c r="AU31" s="830">
        <v>13</v>
      </c>
      <c r="AV31" s="830"/>
      <c r="AW31" s="830"/>
      <c r="AX31" s="830"/>
      <c r="AY31" s="830"/>
      <c r="AZ31" s="831" t="s">
        <v>549</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872</v>
      </c>
      <c r="R32" s="784"/>
      <c r="S32" s="784"/>
      <c r="T32" s="784"/>
      <c r="U32" s="784"/>
      <c r="V32" s="784">
        <v>841</v>
      </c>
      <c r="W32" s="784"/>
      <c r="X32" s="784"/>
      <c r="Y32" s="784"/>
      <c r="Z32" s="784"/>
      <c r="AA32" s="784">
        <v>30</v>
      </c>
      <c r="AB32" s="784"/>
      <c r="AC32" s="784"/>
      <c r="AD32" s="784"/>
      <c r="AE32" s="785"/>
      <c r="AF32" s="786">
        <v>118</v>
      </c>
      <c r="AG32" s="787"/>
      <c r="AH32" s="787"/>
      <c r="AI32" s="787"/>
      <c r="AJ32" s="788"/>
      <c r="AK32" s="834">
        <v>191</v>
      </c>
      <c r="AL32" s="830"/>
      <c r="AM32" s="830"/>
      <c r="AN32" s="830"/>
      <c r="AO32" s="830"/>
      <c r="AP32" s="830">
        <v>5657</v>
      </c>
      <c r="AQ32" s="830"/>
      <c r="AR32" s="830"/>
      <c r="AS32" s="830"/>
      <c r="AT32" s="830"/>
      <c r="AU32" s="830">
        <v>3349</v>
      </c>
      <c r="AV32" s="830"/>
      <c r="AW32" s="830"/>
      <c r="AX32" s="830"/>
      <c r="AY32" s="830"/>
      <c r="AZ32" s="831" t="s">
        <v>549</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624</v>
      </c>
      <c r="AG63" s="844"/>
      <c r="AH63" s="844"/>
      <c r="AI63" s="844"/>
      <c r="AJ63" s="845"/>
      <c r="AK63" s="846"/>
      <c r="AL63" s="841"/>
      <c r="AM63" s="841"/>
      <c r="AN63" s="841"/>
      <c r="AO63" s="841"/>
      <c r="AP63" s="844">
        <v>6730</v>
      </c>
      <c r="AQ63" s="844"/>
      <c r="AR63" s="844"/>
      <c r="AS63" s="844"/>
      <c r="AT63" s="844"/>
      <c r="AU63" s="844">
        <v>3362</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550</v>
      </c>
      <c r="C68" s="870"/>
      <c r="D68" s="870"/>
      <c r="E68" s="870"/>
      <c r="F68" s="870"/>
      <c r="G68" s="870"/>
      <c r="H68" s="870"/>
      <c r="I68" s="870"/>
      <c r="J68" s="870"/>
      <c r="K68" s="870"/>
      <c r="L68" s="870"/>
      <c r="M68" s="870"/>
      <c r="N68" s="870"/>
      <c r="O68" s="870"/>
      <c r="P68" s="871"/>
      <c r="Q68" s="872">
        <v>534</v>
      </c>
      <c r="R68" s="866"/>
      <c r="S68" s="866"/>
      <c r="T68" s="866"/>
      <c r="U68" s="866"/>
      <c r="V68" s="866">
        <v>496</v>
      </c>
      <c r="W68" s="866"/>
      <c r="X68" s="866"/>
      <c r="Y68" s="866"/>
      <c r="Z68" s="866"/>
      <c r="AA68" s="866">
        <v>39</v>
      </c>
      <c r="AB68" s="866"/>
      <c r="AC68" s="866"/>
      <c r="AD68" s="866"/>
      <c r="AE68" s="866"/>
      <c r="AF68" s="866">
        <v>39</v>
      </c>
      <c r="AG68" s="866"/>
      <c r="AH68" s="866"/>
      <c r="AI68" s="866"/>
      <c r="AJ68" s="866"/>
      <c r="AK68" s="866" t="s">
        <v>549</v>
      </c>
      <c r="AL68" s="866"/>
      <c r="AM68" s="866"/>
      <c r="AN68" s="866"/>
      <c r="AO68" s="866"/>
      <c r="AP68" s="866" t="s">
        <v>549</v>
      </c>
      <c r="AQ68" s="866"/>
      <c r="AR68" s="866"/>
      <c r="AS68" s="866"/>
      <c r="AT68" s="866"/>
      <c r="AU68" s="866" t="s">
        <v>549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551</v>
      </c>
      <c r="C69" s="874"/>
      <c r="D69" s="874"/>
      <c r="E69" s="874"/>
      <c r="F69" s="874"/>
      <c r="G69" s="874"/>
      <c r="H69" s="874"/>
      <c r="I69" s="874"/>
      <c r="J69" s="874"/>
      <c r="K69" s="874"/>
      <c r="L69" s="874"/>
      <c r="M69" s="874"/>
      <c r="N69" s="874"/>
      <c r="O69" s="874"/>
      <c r="P69" s="875"/>
      <c r="Q69" s="876">
        <v>1442</v>
      </c>
      <c r="R69" s="830"/>
      <c r="S69" s="830"/>
      <c r="T69" s="830"/>
      <c r="U69" s="830"/>
      <c r="V69" s="830">
        <v>1402</v>
      </c>
      <c r="W69" s="830"/>
      <c r="X69" s="830"/>
      <c r="Y69" s="830"/>
      <c r="Z69" s="830"/>
      <c r="AA69" s="830">
        <v>40</v>
      </c>
      <c r="AB69" s="830"/>
      <c r="AC69" s="830"/>
      <c r="AD69" s="830"/>
      <c r="AE69" s="830"/>
      <c r="AF69" s="830">
        <v>40</v>
      </c>
      <c r="AG69" s="830"/>
      <c r="AH69" s="830"/>
      <c r="AI69" s="830"/>
      <c r="AJ69" s="830"/>
      <c r="AK69" s="830" t="s">
        <v>549</v>
      </c>
      <c r="AL69" s="830"/>
      <c r="AM69" s="830"/>
      <c r="AN69" s="830"/>
      <c r="AO69" s="830"/>
      <c r="AP69" s="830">
        <v>1459</v>
      </c>
      <c r="AQ69" s="830"/>
      <c r="AR69" s="830"/>
      <c r="AS69" s="830"/>
      <c r="AT69" s="830"/>
      <c r="AU69" s="830">
        <v>361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552</v>
      </c>
      <c r="C70" s="874"/>
      <c r="D70" s="874"/>
      <c r="E70" s="874"/>
      <c r="F70" s="874"/>
      <c r="G70" s="874"/>
      <c r="H70" s="874"/>
      <c r="I70" s="874"/>
      <c r="J70" s="874"/>
      <c r="K70" s="874"/>
      <c r="L70" s="874"/>
      <c r="M70" s="874"/>
      <c r="N70" s="874"/>
      <c r="O70" s="874"/>
      <c r="P70" s="875"/>
      <c r="Q70" s="876">
        <v>4343</v>
      </c>
      <c r="R70" s="830"/>
      <c r="S70" s="830"/>
      <c r="T70" s="830"/>
      <c r="U70" s="830"/>
      <c r="V70" s="830">
        <v>4160</v>
      </c>
      <c r="W70" s="830"/>
      <c r="X70" s="830"/>
      <c r="Y70" s="830"/>
      <c r="Z70" s="830"/>
      <c r="AA70" s="830">
        <v>183</v>
      </c>
      <c r="AB70" s="830"/>
      <c r="AC70" s="830"/>
      <c r="AD70" s="830"/>
      <c r="AE70" s="830"/>
      <c r="AF70" s="830">
        <v>183</v>
      </c>
      <c r="AG70" s="830"/>
      <c r="AH70" s="830"/>
      <c r="AI70" s="830"/>
      <c r="AJ70" s="830"/>
      <c r="AK70" s="830" t="s">
        <v>549</v>
      </c>
      <c r="AL70" s="830"/>
      <c r="AM70" s="830"/>
      <c r="AN70" s="830"/>
      <c r="AO70" s="830"/>
      <c r="AP70" s="830" t="s">
        <v>549</v>
      </c>
      <c r="AQ70" s="830"/>
      <c r="AR70" s="830"/>
      <c r="AS70" s="830"/>
      <c r="AT70" s="830"/>
      <c r="AU70" s="830" t="s">
        <v>549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553</v>
      </c>
      <c r="C71" s="874"/>
      <c r="D71" s="874"/>
      <c r="E71" s="874"/>
      <c r="F71" s="874"/>
      <c r="G71" s="874"/>
      <c r="H71" s="874"/>
      <c r="I71" s="874"/>
      <c r="J71" s="874"/>
      <c r="K71" s="874"/>
      <c r="L71" s="874"/>
      <c r="M71" s="874"/>
      <c r="N71" s="874"/>
      <c r="O71" s="874"/>
      <c r="P71" s="875"/>
      <c r="Q71" s="876">
        <v>0</v>
      </c>
      <c r="R71" s="830"/>
      <c r="S71" s="830"/>
      <c r="T71" s="830"/>
      <c r="U71" s="830"/>
      <c r="V71" s="830">
        <v>0</v>
      </c>
      <c r="W71" s="830"/>
      <c r="X71" s="830"/>
      <c r="Y71" s="830"/>
      <c r="Z71" s="830"/>
      <c r="AA71" s="830">
        <v>0</v>
      </c>
      <c r="AB71" s="830"/>
      <c r="AC71" s="830"/>
      <c r="AD71" s="830"/>
      <c r="AE71" s="830"/>
      <c r="AF71" s="830">
        <v>0</v>
      </c>
      <c r="AG71" s="830"/>
      <c r="AH71" s="830"/>
      <c r="AI71" s="830"/>
      <c r="AJ71" s="830"/>
      <c r="AK71" s="830" t="s">
        <v>549</v>
      </c>
      <c r="AL71" s="830"/>
      <c r="AM71" s="830"/>
      <c r="AN71" s="830"/>
      <c r="AO71" s="830"/>
      <c r="AP71" s="830" t="s">
        <v>549</v>
      </c>
      <c r="AQ71" s="830"/>
      <c r="AR71" s="830"/>
      <c r="AS71" s="830"/>
      <c r="AT71" s="830"/>
      <c r="AU71" s="830" t="s">
        <v>549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554</v>
      </c>
      <c r="C72" s="874"/>
      <c r="D72" s="874"/>
      <c r="E72" s="874"/>
      <c r="F72" s="874"/>
      <c r="G72" s="874"/>
      <c r="H72" s="874"/>
      <c r="I72" s="874"/>
      <c r="J72" s="874"/>
      <c r="K72" s="874"/>
      <c r="L72" s="874"/>
      <c r="M72" s="874"/>
      <c r="N72" s="874"/>
      <c r="O72" s="874"/>
      <c r="P72" s="875"/>
      <c r="Q72" s="876">
        <v>1609</v>
      </c>
      <c r="R72" s="830"/>
      <c r="S72" s="830"/>
      <c r="T72" s="830"/>
      <c r="U72" s="830"/>
      <c r="V72" s="830">
        <v>1467</v>
      </c>
      <c r="W72" s="830"/>
      <c r="X72" s="830"/>
      <c r="Y72" s="830"/>
      <c r="Z72" s="830"/>
      <c r="AA72" s="830">
        <v>141</v>
      </c>
      <c r="AB72" s="830"/>
      <c r="AC72" s="830"/>
      <c r="AD72" s="830"/>
      <c r="AE72" s="830"/>
      <c r="AF72" s="830">
        <v>141</v>
      </c>
      <c r="AG72" s="830"/>
      <c r="AH72" s="830"/>
      <c r="AI72" s="830"/>
      <c r="AJ72" s="830"/>
      <c r="AK72" s="830" t="s">
        <v>549</v>
      </c>
      <c r="AL72" s="830"/>
      <c r="AM72" s="830"/>
      <c r="AN72" s="830"/>
      <c r="AO72" s="830"/>
      <c r="AP72" s="830" t="s">
        <v>549</v>
      </c>
      <c r="AQ72" s="830"/>
      <c r="AR72" s="830"/>
      <c r="AS72" s="830"/>
      <c r="AT72" s="830"/>
      <c r="AU72" s="830" t="s">
        <v>549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555</v>
      </c>
      <c r="C73" s="874"/>
      <c r="D73" s="874"/>
      <c r="E73" s="874"/>
      <c r="F73" s="874"/>
      <c r="G73" s="874"/>
      <c r="H73" s="874"/>
      <c r="I73" s="874"/>
      <c r="J73" s="874"/>
      <c r="K73" s="874"/>
      <c r="L73" s="874"/>
      <c r="M73" s="874"/>
      <c r="N73" s="874"/>
      <c r="O73" s="874"/>
      <c r="P73" s="875"/>
      <c r="Q73" s="876">
        <v>456917</v>
      </c>
      <c r="R73" s="830"/>
      <c r="S73" s="830"/>
      <c r="T73" s="830"/>
      <c r="U73" s="830"/>
      <c r="V73" s="830">
        <v>456118</v>
      </c>
      <c r="W73" s="830"/>
      <c r="X73" s="830"/>
      <c r="Y73" s="830"/>
      <c r="Z73" s="830"/>
      <c r="AA73" s="830">
        <v>799</v>
      </c>
      <c r="AB73" s="830"/>
      <c r="AC73" s="830"/>
      <c r="AD73" s="830"/>
      <c r="AE73" s="830"/>
      <c r="AF73" s="830">
        <v>794</v>
      </c>
      <c r="AG73" s="830"/>
      <c r="AH73" s="830"/>
      <c r="AI73" s="830"/>
      <c r="AJ73" s="830"/>
      <c r="AK73" s="830">
        <v>892</v>
      </c>
      <c r="AL73" s="830"/>
      <c r="AM73" s="830"/>
      <c r="AN73" s="830"/>
      <c r="AO73" s="830"/>
      <c r="AP73" s="830" t="s">
        <v>549</v>
      </c>
      <c r="AQ73" s="830"/>
      <c r="AR73" s="830"/>
      <c r="AS73" s="830"/>
      <c r="AT73" s="830"/>
      <c r="AU73" s="830" t="s">
        <v>549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1197</v>
      </c>
      <c r="AG88" s="844"/>
      <c r="AH88" s="844"/>
      <c r="AI88" s="844"/>
      <c r="AJ88" s="844"/>
      <c r="AK88" s="841"/>
      <c r="AL88" s="841"/>
      <c r="AM88" s="841"/>
      <c r="AN88" s="841"/>
      <c r="AO88" s="841"/>
      <c r="AP88" s="844">
        <v>1459</v>
      </c>
      <c r="AQ88" s="844"/>
      <c r="AR88" s="844"/>
      <c r="AS88" s="844"/>
      <c r="AT88" s="844"/>
      <c r="AU88" s="844">
        <v>361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967905</v>
      </c>
      <c r="AB110" s="900"/>
      <c r="AC110" s="900"/>
      <c r="AD110" s="900"/>
      <c r="AE110" s="901"/>
      <c r="AF110" s="902">
        <v>969426</v>
      </c>
      <c r="AG110" s="900"/>
      <c r="AH110" s="900"/>
      <c r="AI110" s="900"/>
      <c r="AJ110" s="901"/>
      <c r="AK110" s="902">
        <v>977507</v>
      </c>
      <c r="AL110" s="900"/>
      <c r="AM110" s="900"/>
      <c r="AN110" s="900"/>
      <c r="AO110" s="901"/>
      <c r="AP110" s="903">
        <v>15.7</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9383964</v>
      </c>
      <c r="BR110" s="931"/>
      <c r="BS110" s="931"/>
      <c r="BT110" s="931"/>
      <c r="BU110" s="931"/>
      <c r="BV110" s="931">
        <v>10394700</v>
      </c>
      <c r="BW110" s="931"/>
      <c r="BX110" s="931"/>
      <c r="BY110" s="931"/>
      <c r="BZ110" s="931"/>
      <c r="CA110" s="931">
        <v>10674290</v>
      </c>
      <c r="CB110" s="931"/>
      <c r="CC110" s="931"/>
      <c r="CD110" s="931"/>
      <c r="CE110" s="931"/>
      <c r="CF110" s="944">
        <v>171.8</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3466668</v>
      </c>
      <c r="BR112" s="926"/>
      <c r="BS112" s="926"/>
      <c r="BT112" s="926"/>
      <c r="BU112" s="926"/>
      <c r="BV112" s="926">
        <v>3849381</v>
      </c>
      <c r="BW112" s="926"/>
      <c r="BX112" s="926"/>
      <c r="BY112" s="926"/>
      <c r="BZ112" s="926"/>
      <c r="CA112" s="926">
        <v>3362042</v>
      </c>
      <c r="CB112" s="926"/>
      <c r="CC112" s="926"/>
      <c r="CD112" s="926"/>
      <c r="CE112" s="926"/>
      <c r="CF112" s="920">
        <v>54.1</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316580</v>
      </c>
      <c r="AB113" s="938"/>
      <c r="AC113" s="938"/>
      <c r="AD113" s="938"/>
      <c r="AE113" s="939"/>
      <c r="AF113" s="940">
        <v>419425</v>
      </c>
      <c r="AG113" s="938"/>
      <c r="AH113" s="938"/>
      <c r="AI113" s="938"/>
      <c r="AJ113" s="939"/>
      <c r="AK113" s="940">
        <v>298590</v>
      </c>
      <c r="AL113" s="938"/>
      <c r="AM113" s="938"/>
      <c r="AN113" s="938"/>
      <c r="AO113" s="939"/>
      <c r="AP113" s="941">
        <v>4.8</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437613</v>
      </c>
      <c r="BR113" s="926"/>
      <c r="BS113" s="926"/>
      <c r="BT113" s="926"/>
      <c r="BU113" s="926"/>
      <c r="BV113" s="926">
        <v>399218</v>
      </c>
      <c r="BW113" s="926"/>
      <c r="BX113" s="926"/>
      <c r="BY113" s="926"/>
      <c r="BZ113" s="926"/>
      <c r="CA113" s="926">
        <v>360749</v>
      </c>
      <c r="CB113" s="926"/>
      <c r="CC113" s="926"/>
      <c r="CD113" s="926"/>
      <c r="CE113" s="926"/>
      <c r="CF113" s="920">
        <v>5.8</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39148</v>
      </c>
      <c r="AB114" s="959"/>
      <c r="AC114" s="959"/>
      <c r="AD114" s="959"/>
      <c r="AE114" s="960"/>
      <c r="AF114" s="961">
        <v>39288</v>
      </c>
      <c r="AG114" s="959"/>
      <c r="AH114" s="959"/>
      <c r="AI114" s="959"/>
      <c r="AJ114" s="960"/>
      <c r="AK114" s="961">
        <v>39269</v>
      </c>
      <c r="AL114" s="959"/>
      <c r="AM114" s="959"/>
      <c r="AN114" s="959"/>
      <c r="AO114" s="960"/>
      <c r="AP114" s="962">
        <v>0.6</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684084</v>
      </c>
      <c r="BR114" s="926"/>
      <c r="BS114" s="926"/>
      <c r="BT114" s="926"/>
      <c r="BU114" s="926"/>
      <c r="BV114" s="926">
        <v>699694</v>
      </c>
      <c r="BW114" s="926"/>
      <c r="BX114" s="926"/>
      <c r="BY114" s="926"/>
      <c r="BZ114" s="926"/>
      <c r="CA114" s="926">
        <v>805306</v>
      </c>
      <c r="CB114" s="926"/>
      <c r="CC114" s="926"/>
      <c r="CD114" s="926"/>
      <c r="CE114" s="926"/>
      <c r="CF114" s="920">
        <v>13</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1323633</v>
      </c>
      <c r="AB117" s="979"/>
      <c r="AC117" s="979"/>
      <c r="AD117" s="979"/>
      <c r="AE117" s="980"/>
      <c r="AF117" s="981">
        <v>1428139</v>
      </c>
      <c r="AG117" s="979"/>
      <c r="AH117" s="979"/>
      <c r="AI117" s="979"/>
      <c r="AJ117" s="980"/>
      <c r="AK117" s="981">
        <v>1315366</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13972329</v>
      </c>
      <c r="BR119" s="1000"/>
      <c r="BS119" s="1000"/>
      <c r="BT119" s="1000"/>
      <c r="BU119" s="1000"/>
      <c r="BV119" s="1000">
        <v>15342993</v>
      </c>
      <c r="BW119" s="1000"/>
      <c r="BX119" s="1000"/>
      <c r="BY119" s="1000"/>
      <c r="BZ119" s="1000"/>
      <c r="CA119" s="1000">
        <v>15202387</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4203071</v>
      </c>
      <c r="BR120" s="931"/>
      <c r="BS120" s="931"/>
      <c r="BT120" s="931"/>
      <c r="BU120" s="931"/>
      <c r="BV120" s="931">
        <v>4136576</v>
      </c>
      <c r="BW120" s="931"/>
      <c r="BX120" s="931"/>
      <c r="BY120" s="931"/>
      <c r="BZ120" s="931"/>
      <c r="CA120" s="931">
        <v>3718116</v>
      </c>
      <c r="CB120" s="931"/>
      <c r="CC120" s="931"/>
      <c r="CD120" s="931"/>
      <c r="CE120" s="931"/>
      <c r="CF120" s="944">
        <v>59.9</v>
      </c>
      <c r="CG120" s="945"/>
      <c r="CH120" s="945"/>
      <c r="CI120" s="945"/>
      <c r="CJ120" s="945"/>
      <c r="CK120" s="1006" t="s">
        <v>444</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t="s">
        <v>121</v>
      </c>
      <c r="DH120" s="931"/>
      <c r="DI120" s="931"/>
      <c r="DJ120" s="931"/>
      <c r="DK120" s="931"/>
      <c r="DL120" s="931" t="s">
        <v>121</v>
      </c>
      <c r="DM120" s="931"/>
      <c r="DN120" s="931"/>
      <c r="DO120" s="931"/>
      <c r="DP120" s="931"/>
      <c r="DQ120" s="931">
        <v>3349176</v>
      </c>
      <c r="DR120" s="931"/>
      <c r="DS120" s="931"/>
      <c r="DT120" s="931"/>
      <c r="DU120" s="931"/>
      <c r="DV120" s="932">
        <v>53.9</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t="s">
        <v>121</v>
      </c>
      <c r="BR121" s="926"/>
      <c r="BS121" s="926"/>
      <c r="BT121" s="926"/>
      <c r="BU121" s="926"/>
      <c r="BV121" s="926" t="s">
        <v>121</v>
      </c>
      <c r="BW121" s="926"/>
      <c r="BX121" s="926"/>
      <c r="BY121" s="926"/>
      <c r="BZ121" s="926"/>
      <c r="CA121" s="926" t="s">
        <v>121</v>
      </c>
      <c r="CB121" s="926"/>
      <c r="CC121" s="926"/>
      <c r="CD121" s="926"/>
      <c r="CE121" s="926"/>
      <c r="CF121" s="920" t="s">
        <v>121</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16564</v>
      </c>
      <c r="DH121" s="926"/>
      <c r="DI121" s="926"/>
      <c r="DJ121" s="926"/>
      <c r="DK121" s="926"/>
      <c r="DL121" s="926">
        <v>18743</v>
      </c>
      <c r="DM121" s="926"/>
      <c r="DN121" s="926"/>
      <c r="DO121" s="926"/>
      <c r="DP121" s="926"/>
      <c r="DQ121" s="926">
        <v>12866</v>
      </c>
      <c r="DR121" s="926"/>
      <c r="DS121" s="926"/>
      <c r="DT121" s="926"/>
      <c r="DU121" s="926"/>
      <c r="DV121" s="927">
        <v>0.2</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11924120</v>
      </c>
      <c r="BR122" s="1000"/>
      <c r="BS122" s="1000"/>
      <c r="BT122" s="1000"/>
      <c r="BU122" s="1000"/>
      <c r="BV122" s="1000">
        <v>11822969</v>
      </c>
      <c r="BW122" s="1000"/>
      <c r="BX122" s="1000"/>
      <c r="BY122" s="1000"/>
      <c r="BZ122" s="1000"/>
      <c r="CA122" s="1000">
        <v>11426395</v>
      </c>
      <c r="CB122" s="1000"/>
      <c r="CC122" s="1000"/>
      <c r="CD122" s="1000"/>
      <c r="CE122" s="1000"/>
      <c r="CF122" s="1017">
        <v>183.9</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3">
        <v>16127191</v>
      </c>
      <c r="BR123" s="1064"/>
      <c r="BS123" s="1064"/>
      <c r="BT123" s="1064"/>
      <c r="BU123" s="1064"/>
      <c r="BV123" s="1064">
        <v>15959545</v>
      </c>
      <c r="BW123" s="1064"/>
      <c r="BX123" s="1064"/>
      <c r="BY123" s="1064"/>
      <c r="BZ123" s="1064"/>
      <c r="CA123" s="1064">
        <v>15144511</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121</v>
      </c>
      <c r="BR124" s="1027"/>
      <c r="BS124" s="1027"/>
      <c r="BT124" s="1027"/>
      <c r="BU124" s="1027"/>
      <c r="BV124" s="1027" t="s">
        <v>121</v>
      </c>
      <c r="BW124" s="1027"/>
      <c r="BX124" s="1027"/>
      <c r="BY124" s="1027"/>
      <c r="BZ124" s="1027"/>
      <c r="CA124" s="1027">
        <v>0.9</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v>3450104</v>
      </c>
      <c r="DH124" s="986"/>
      <c r="DI124" s="986"/>
      <c r="DJ124" s="986"/>
      <c r="DK124" s="987"/>
      <c r="DL124" s="985">
        <v>3830638</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t="s">
        <v>121</v>
      </c>
      <c r="AB128" s="1046"/>
      <c r="AC128" s="1046"/>
      <c r="AD128" s="1046"/>
      <c r="AE128" s="1047"/>
      <c r="AF128" s="1048" t="s">
        <v>121</v>
      </c>
      <c r="AG128" s="1046"/>
      <c r="AH128" s="1046"/>
      <c r="AI128" s="1046"/>
      <c r="AJ128" s="1047"/>
      <c r="AK128" s="1048" t="s">
        <v>121</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121</v>
      </c>
      <c r="BG128" s="1053"/>
      <c r="BH128" s="1053"/>
      <c r="BI128" s="1053"/>
      <c r="BJ128" s="1053"/>
      <c r="BK128" s="1053"/>
      <c r="BL128" s="1054"/>
      <c r="BM128" s="1052">
        <v>14.01</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6988265</v>
      </c>
      <c r="AB129" s="959"/>
      <c r="AC129" s="959"/>
      <c r="AD129" s="959"/>
      <c r="AE129" s="960"/>
      <c r="AF129" s="961">
        <v>6983343</v>
      </c>
      <c r="AG129" s="959"/>
      <c r="AH129" s="959"/>
      <c r="AI129" s="959"/>
      <c r="AJ129" s="960"/>
      <c r="AK129" s="961">
        <v>7101092</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121</v>
      </c>
      <c r="BG129" s="1067"/>
      <c r="BH129" s="1067"/>
      <c r="BI129" s="1067"/>
      <c r="BJ129" s="1067"/>
      <c r="BK129" s="1067"/>
      <c r="BL129" s="1068"/>
      <c r="BM129" s="1066">
        <v>19.010000000000002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947468</v>
      </c>
      <c r="AB130" s="959"/>
      <c r="AC130" s="959"/>
      <c r="AD130" s="959"/>
      <c r="AE130" s="960"/>
      <c r="AF130" s="961">
        <v>947768</v>
      </c>
      <c r="AG130" s="959"/>
      <c r="AH130" s="959"/>
      <c r="AI130" s="959"/>
      <c r="AJ130" s="960"/>
      <c r="AK130" s="961">
        <v>888754</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6040797</v>
      </c>
      <c r="AB131" s="986"/>
      <c r="AC131" s="986"/>
      <c r="AD131" s="986"/>
      <c r="AE131" s="987"/>
      <c r="AF131" s="985">
        <v>6035575</v>
      </c>
      <c r="AG131" s="986"/>
      <c r="AH131" s="986"/>
      <c r="AI131" s="986"/>
      <c r="AJ131" s="987"/>
      <c r="AK131" s="985">
        <v>6212338</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v>0.9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6.2270756660000002</v>
      </c>
      <c r="AB132" s="1097"/>
      <c r="AC132" s="1097"/>
      <c r="AD132" s="1097"/>
      <c r="AE132" s="1098"/>
      <c r="AF132" s="1099">
        <v>7.9589931370000002</v>
      </c>
      <c r="AG132" s="1097"/>
      <c r="AH132" s="1097"/>
      <c r="AI132" s="1097"/>
      <c r="AJ132" s="1098"/>
      <c r="AK132" s="1099">
        <v>6.8671730350000004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5.7</v>
      </c>
      <c r="AB133" s="1080"/>
      <c r="AC133" s="1080"/>
      <c r="AD133" s="1080"/>
      <c r="AE133" s="1081"/>
      <c r="AF133" s="1079">
        <v>6.5</v>
      </c>
      <c r="AG133" s="1080"/>
      <c r="AH133" s="1080"/>
      <c r="AI133" s="1080"/>
      <c r="AJ133" s="1081"/>
      <c r="AK133" s="1079">
        <v>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OsKnTi5t/DOlMhxQW/AtASVtQ4joadqp2/T0BrLJIFhdjvOwPOmfdSUFepFKYEsyu6b2YvK1aNR40EIYVLg==" saltValue="JSTax1qU36JbRzm68Z23+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caX4b7sTb7hRX5UWuHk3AxQG0G4QqDZi6C37EMz+UgWgxTmzx668eHVmxQz4hDltjdMk1a3Fd/zQyhrPkflzg==" saltValue="60VMghjInITLr/DOcYfW1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jb7JIDJCde3NQE/pScRk6SUYjsK9e7FcJY2DHS/7si3S67rvLgZ6r6oFFBX5vONVUFyMrnrM6PdbbqhoM1WDQ==" saltValue="KTXBZDXrVPWz6c3rtqB09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1721322</v>
      </c>
      <c r="AP9" s="281">
        <v>55815</v>
      </c>
      <c r="AQ9" s="282">
        <v>67248</v>
      </c>
      <c r="AR9" s="283">
        <v>-17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14348</v>
      </c>
      <c r="AP10" s="284">
        <v>465</v>
      </c>
      <c r="AQ10" s="285">
        <v>9038</v>
      </c>
      <c r="AR10" s="286">
        <v>-94.9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t="s">
        <v>485</v>
      </c>
      <c r="AP11" s="284" t="s">
        <v>485</v>
      </c>
      <c r="AQ11" s="285">
        <v>320</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485</v>
      </c>
      <c r="AP12" s="284" t="s">
        <v>485</v>
      </c>
      <c r="AQ12" s="285">
        <v>22</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111981</v>
      </c>
      <c r="AP13" s="284">
        <v>3631</v>
      </c>
      <c r="AQ13" s="285">
        <v>2764</v>
      </c>
      <c r="AR13" s="286">
        <v>31.4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57684</v>
      </c>
      <c r="AP14" s="284">
        <v>1870</v>
      </c>
      <c r="AQ14" s="285">
        <v>1165</v>
      </c>
      <c r="AR14" s="286">
        <v>60.5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-47495</v>
      </c>
      <c r="AP15" s="284">
        <v>-1540</v>
      </c>
      <c r="AQ15" s="285">
        <v>-3941</v>
      </c>
      <c r="AR15" s="286">
        <v>-60.9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1857840</v>
      </c>
      <c r="AP16" s="284">
        <v>60241</v>
      </c>
      <c r="AQ16" s="285">
        <v>76616</v>
      </c>
      <c r="AR16" s="286">
        <v>-21.4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5.8</v>
      </c>
      <c r="AP21" s="298">
        <v>6.73</v>
      </c>
      <c r="AQ21" s="299">
        <v>-0.93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96.9</v>
      </c>
      <c r="AP22" s="303">
        <v>96.9</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977507</v>
      </c>
      <c r="AP32" s="312">
        <v>31696</v>
      </c>
      <c r="AQ32" s="313">
        <v>33390</v>
      </c>
      <c r="AR32" s="314">
        <v>-5.0999999999999996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485</v>
      </c>
      <c r="AP34" s="312" t="s">
        <v>485</v>
      </c>
      <c r="AQ34" s="313" t="s">
        <v>485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298590</v>
      </c>
      <c r="AP35" s="312">
        <v>9682</v>
      </c>
      <c r="AQ35" s="313">
        <v>8851</v>
      </c>
      <c r="AR35" s="314">
        <v>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39269</v>
      </c>
      <c r="AP36" s="312">
        <v>1273</v>
      </c>
      <c r="AQ36" s="313">
        <v>2033</v>
      </c>
      <c r="AR36" s="314">
        <v>-37.4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t="s">
        <v>485</v>
      </c>
      <c r="AP37" s="312" t="s">
        <v>485</v>
      </c>
      <c r="AQ37" s="313">
        <v>640</v>
      </c>
      <c r="AR37" s="314" t="s">
        <v>485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485</v>
      </c>
      <c r="AP38" s="315" t="s">
        <v>485</v>
      </c>
      <c r="AQ38" s="316">
        <v>1</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t="s">
        <v>485</v>
      </c>
      <c r="AP39" s="312" t="s">
        <v>485</v>
      </c>
      <c r="AQ39" s="313">
        <v>-3025</v>
      </c>
      <c r="AR39" s="314" t="s">
        <v>485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-888754</v>
      </c>
      <c r="AP40" s="312">
        <v>-28818</v>
      </c>
      <c r="AQ40" s="313">
        <v>-26876</v>
      </c>
      <c r="AR40" s="314">
        <v>7.2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426612</v>
      </c>
      <c r="AP41" s="312">
        <v>13833</v>
      </c>
      <c r="AQ41" s="313">
        <v>15015</v>
      </c>
      <c r="AR41" s="314">
        <v>-7.9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2323746</v>
      </c>
      <c r="AN51" s="334">
        <v>77029</v>
      </c>
      <c r="AO51" s="335">
        <v>125.1</v>
      </c>
      <c r="AP51" s="336">
        <v>51264</v>
      </c>
      <c r="AQ51" s="337">
        <v>8.1999999999999993</v>
      </c>
      <c r="AR51" s="338">
        <v>116.9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1665899</v>
      </c>
      <c r="AN52" s="342">
        <v>55223</v>
      </c>
      <c r="AO52" s="343">
        <v>101</v>
      </c>
      <c r="AP52" s="344">
        <v>26040</v>
      </c>
      <c r="AQ52" s="345">
        <v>4.5</v>
      </c>
      <c r="AR52" s="346">
        <v>96.5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1177719</v>
      </c>
      <c r="AN53" s="334">
        <v>38814</v>
      </c>
      <c r="AO53" s="335">
        <v>-49.6</v>
      </c>
      <c r="AP53" s="336">
        <v>52068</v>
      </c>
      <c r="AQ53" s="337">
        <v>1.6</v>
      </c>
      <c r="AR53" s="338">
        <v>-51.2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434294</v>
      </c>
      <c r="AN54" s="342">
        <v>14313</v>
      </c>
      <c r="AO54" s="343">
        <v>-74.099999999999994</v>
      </c>
      <c r="AP54" s="344">
        <v>26936</v>
      </c>
      <c r="AQ54" s="345">
        <v>3.4</v>
      </c>
      <c r="AR54" s="346">
        <v>-77.5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1978172</v>
      </c>
      <c r="AN55" s="334">
        <v>65054</v>
      </c>
      <c r="AO55" s="335">
        <v>67.599999999999994</v>
      </c>
      <c r="AP55" s="336">
        <v>47161</v>
      </c>
      <c r="AQ55" s="337">
        <v>-9.4</v>
      </c>
      <c r="AR55" s="338">
        <v>77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1100108</v>
      </c>
      <c r="AN56" s="342">
        <v>36178</v>
      </c>
      <c r="AO56" s="343">
        <v>152.80000000000001</v>
      </c>
      <c r="AP56" s="344">
        <v>24595</v>
      </c>
      <c r="AQ56" s="345">
        <v>-8.6999999999999993</v>
      </c>
      <c r="AR56" s="346">
        <v>161.5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2834081</v>
      </c>
      <c r="AN57" s="334">
        <v>92499</v>
      </c>
      <c r="AO57" s="335">
        <v>42.2</v>
      </c>
      <c r="AP57" s="336">
        <v>43423</v>
      </c>
      <c r="AQ57" s="337">
        <v>-7.9</v>
      </c>
      <c r="AR57" s="338">
        <v>50.1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2380486</v>
      </c>
      <c r="AN58" s="342">
        <v>77695</v>
      </c>
      <c r="AO58" s="343">
        <v>114.8</v>
      </c>
      <c r="AP58" s="344">
        <v>22207</v>
      </c>
      <c r="AQ58" s="345">
        <v>-9.6999999999999993</v>
      </c>
      <c r="AR58" s="346">
        <v>124.5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2007509</v>
      </c>
      <c r="AN59" s="334">
        <v>65094</v>
      </c>
      <c r="AO59" s="335">
        <v>-29.6</v>
      </c>
      <c r="AP59" s="336">
        <v>45265</v>
      </c>
      <c r="AQ59" s="337">
        <v>4.2</v>
      </c>
      <c r="AR59" s="338">
        <v>-33.799999999999997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1576229</v>
      </c>
      <c r="AN60" s="342">
        <v>51110</v>
      </c>
      <c r="AO60" s="343">
        <v>-34.200000000000003</v>
      </c>
      <c r="AP60" s="344">
        <v>22600</v>
      </c>
      <c r="AQ60" s="345">
        <v>1.8</v>
      </c>
      <c r="AR60" s="346">
        <v>-36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2064245</v>
      </c>
      <c r="AN61" s="349">
        <v>67698</v>
      </c>
      <c r="AO61" s="350">
        <v>31.1</v>
      </c>
      <c r="AP61" s="351">
        <v>47836</v>
      </c>
      <c r="AQ61" s="352">
        <v>-0.7</v>
      </c>
      <c r="AR61" s="338">
        <v>31.8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1431403</v>
      </c>
      <c r="AN62" s="342">
        <v>46904</v>
      </c>
      <c r="AO62" s="343">
        <v>52.1</v>
      </c>
      <c r="AP62" s="344">
        <v>24476</v>
      </c>
      <c r="AQ62" s="345">
        <v>-1.7</v>
      </c>
      <c r="AR62" s="346">
        <v>53.8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iethQz0GkMnS5AGQ6iDBMcua2IDBNm5IGEkcYqf/dQp02548XNOZP+bJu9BghJuT3Qx+gSMEsDxDh99cGLEZA==" saltValue="Wqid9iTWJN9z77ny5RC6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e/Jnju6XzT0AD5O9kKjBZ10h+uwrA5IOMNyP6E7uvkh2eNRtlvWBPRwio+/VgyGkUsKle2TJbihOHjNid255aQ==" saltValue="PKY3K1HZgfqJuUqsDQgF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hGQFQpDJQTxXLtfiPFGRnauePKBO3N1C8XfK96qbSQpYPZ6v/zGp2h+yksOtpdPYU7j+JF7J8oDpHQmpRcP9Zw==" saltValue="2wP2f3RrwrpN9tsyROkYF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45" t="s">
        <v>531</v>
      </c>
      <c r="D34" s="1145"/>
      <c r="E34" s="1146"/>
      <c r="F34" s="32">
        <v>6.44</v>
      </c>
      <c r="G34" s="33">
        <v>8.57</v>
      </c>
      <c r="H34" s="33">
        <v>7.41</v>
      </c>
      <c r="I34" s="33">
        <v>8.7899999999999991</v>
      </c>
      <c r="J34" s="34">
        <v>8.26</v>
      </c>
      <c r="K34" s="22"/>
      <c r="L34" s="22"/>
      <c r="M34" s="22"/>
      <c r="N34" s="22"/>
      <c r="O34" s="22"/>
      <c r="P34" s="22"/>
    </row>
    <row r="35" spans="1:16" ht="39" customHeight="1" x14ac:dyDescent="0.15">
      <c r="A35" s="22"/>
      <c r="B35" s="35"/>
      <c r="C35" s="1139" t="s">
        <v>532</v>
      </c>
      <c r="D35" s="1140"/>
      <c r="E35" s="1141"/>
      <c r="F35" s="36">
        <v>7.57</v>
      </c>
      <c r="G35" s="37">
        <v>8.99</v>
      </c>
      <c r="H35" s="37">
        <v>7.98</v>
      </c>
      <c r="I35" s="37">
        <v>9.11</v>
      </c>
      <c r="J35" s="38">
        <v>5.33</v>
      </c>
      <c r="K35" s="22"/>
      <c r="L35" s="22"/>
      <c r="M35" s="22"/>
      <c r="N35" s="22"/>
      <c r="O35" s="22"/>
      <c r="P35" s="22"/>
    </row>
    <row r="36" spans="1:16" ht="39" customHeight="1" x14ac:dyDescent="0.15">
      <c r="A36" s="22"/>
      <c r="B36" s="35"/>
      <c r="C36" s="1139" t="s">
        <v>533</v>
      </c>
      <c r="D36" s="1140"/>
      <c r="E36" s="1141"/>
      <c r="F36" s="36" t="s">
        <v>485</v>
      </c>
      <c r="G36" s="37" t="s">
        <v>485</v>
      </c>
      <c r="H36" s="37" t="s">
        <v>485</v>
      </c>
      <c r="I36" s="37" t="s">
        <v>485</v>
      </c>
      <c r="J36" s="38">
        <v>1.65</v>
      </c>
      <c r="K36" s="22"/>
      <c r="L36" s="22"/>
      <c r="M36" s="22"/>
      <c r="N36" s="22"/>
      <c r="O36" s="22"/>
      <c r="P36" s="22"/>
    </row>
    <row r="37" spans="1:16" ht="39" customHeight="1" x14ac:dyDescent="0.15">
      <c r="A37" s="22"/>
      <c r="B37" s="35"/>
      <c r="C37" s="1139" t="s">
        <v>534</v>
      </c>
      <c r="D37" s="1140"/>
      <c r="E37" s="1141"/>
      <c r="F37" s="36">
        <v>1.25</v>
      </c>
      <c r="G37" s="37">
        <v>1.08</v>
      </c>
      <c r="H37" s="37">
        <v>1.33</v>
      </c>
      <c r="I37" s="37">
        <v>1.1200000000000001</v>
      </c>
      <c r="J37" s="38">
        <v>1.2</v>
      </c>
      <c r="K37" s="22"/>
      <c r="L37" s="22"/>
      <c r="M37" s="22"/>
      <c r="N37" s="22"/>
      <c r="O37" s="22"/>
      <c r="P37" s="22"/>
    </row>
    <row r="38" spans="1:16" ht="39" customHeight="1" x14ac:dyDescent="0.15">
      <c r="A38" s="22"/>
      <c r="B38" s="35"/>
      <c r="C38" s="1139" t="s">
        <v>535</v>
      </c>
      <c r="D38" s="1140"/>
      <c r="E38" s="1141"/>
      <c r="F38" s="36">
        <v>0.27</v>
      </c>
      <c r="G38" s="37">
        <v>0.87</v>
      </c>
      <c r="H38" s="37">
        <v>0.96</v>
      </c>
      <c r="I38" s="37">
        <v>0.94</v>
      </c>
      <c r="J38" s="38">
        <v>0.56999999999999995</v>
      </c>
      <c r="K38" s="22"/>
      <c r="L38" s="22"/>
      <c r="M38" s="22"/>
      <c r="N38" s="22"/>
      <c r="O38" s="22"/>
      <c r="P38" s="22"/>
    </row>
    <row r="39" spans="1:16" ht="39" customHeight="1" x14ac:dyDescent="0.15">
      <c r="A39" s="22"/>
      <c r="B39" s="35"/>
      <c r="C39" s="1139" t="s">
        <v>536</v>
      </c>
      <c r="D39" s="1140"/>
      <c r="E39" s="1141"/>
      <c r="F39" s="36">
        <v>0</v>
      </c>
      <c r="G39" s="37">
        <v>0</v>
      </c>
      <c r="H39" s="37">
        <v>0.01</v>
      </c>
      <c r="I39" s="37">
        <v>0.02</v>
      </c>
      <c r="J39" s="38">
        <v>0.01</v>
      </c>
      <c r="K39" s="22"/>
      <c r="L39" s="22"/>
      <c r="M39" s="22"/>
      <c r="N39" s="22"/>
      <c r="O39" s="22"/>
      <c r="P39" s="22"/>
    </row>
    <row r="40" spans="1:16" ht="39" customHeight="1" x14ac:dyDescent="0.15">
      <c r="A40" s="22"/>
      <c r="B40" s="35"/>
      <c r="C40" s="1139"/>
      <c r="D40" s="1140"/>
      <c r="E40" s="1141"/>
      <c r="F40" s="36"/>
      <c r="G40" s="37"/>
      <c r="H40" s="37"/>
      <c r="I40" s="37"/>
      <c r="J40" s="38"/>
      <c r="K40" s="22"/>
      <c r="L40" s="22"/>
      <c r="M40" s="22"/>
      <c r="N40" s="22"/>
      <c r="O40" s="22"/>
      <c r="P40" s="22"/>
    </row>
    <row r="41" spans="1:16" ht="39" customHeight="1" x14ac:dyDescent="0.15">
      <c r="A41" s="22"/>
      <c r="B41" s="35"/>
      <c r="C41" s="1139"/>
      <c r="D41" s="1140"/>
      <c r="E41" s="1141"/>
      <c r="F41" s="36"/>
      <c r="G41" s="37"/>
      <c r="H41" s="37"/>
      <c r="I41" s="37"/>
      <c r="J41" s="38"/>
      <c r="K41" s="22"/>
      <c r="L41" s="22"/>
      <c r="M41" s="22"/>
      <c r="N41" s="22"/>
      <c r="O41" s="22"/>
      <c r="P41" s="22"/>
    </row>
    <row r="42" spans="1:16" ht="39" customHeight="1" x14ac:dyDescent="0.15">
      <c r="A42" s="22"/>
      <c r="B42" s="39"/>
      <c r="C42" s="1139" t="s">
        <v>537</v>
      </c>
      <c r="D42" s="1140"/>
      <c r="E42" s="1141"/>
      <c r="F42" s="36" t="s">
        <v>485</v>
      </c>
      <c r="G42" s="37" t="s">
        <v>485</v>
      </c>
      <c r="H42" s="37" t="s">
        <v>485</v>
      </c>
      <c r="I42" s="37" t="s">
        <v>485</v>
      </c>
      <c r="J42" s="38" t="s">
        <v>485</v>
      </c>
      <c r="K42" s="22"/>
      <c r="L42" s="22"/>
      <c r="M42" s="22"/>
      <c r="N42" s="22"/>
      <c r="O42" s="22"/>
      <c r="P42" s="22"/>
    </row>
    <row r="43" spans="1:16" ht="39" customHeight="1" thickBot="1" x14ac:dyDescent="0.2">
      <c r="A43" s="22"/>
      <c r="B43" s="40"/>
      <c r="C43" s="1142" t="s">
        <v>538</v>
      </c>
      <c r="D43" s="1143"/>
      <c r="E43" s="1144"/>
      <c r="F43" s="41">
        <v>0</v>
      </c>
      <c r="G43" s="42">
        <v>0</v>
      </c>
      <c r="H43" s="42">
        <v>0.03</v>
      </c>
      <c r="I43" s="42">
        <v>0.11</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njOKXK+1+UKo79TbZPwznv65uOa+JAjlMEyUNaY0+bpadhocBh6NSTa95hsGmCge8b0Jx0ZSditLUcAzYdOiw==" saltValue="2tZCyaBRlLhnsVRIcvxJ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47" t="s">
        <v>3</v>
      </c>
      <c r="D47" s="1147"/>
      <c r="E47" s="1148"/>
      <c r="F47" s="11">
        <v>33.35</v>
      </c>
      <c r="G47" s="12">
        <v>34.93</v>
      </c>
      <c r="H47" s="12">
        <v>35.04</v>
      </c>
      <c r="I47" s="12">
        <v>34.83</v>
      </c>
      <c r="J47" s="13">
        <v>33.74</v>
      </c>
    </row>
    <row r="48" spans="2:10" ht="57.75" customHeight="1" x14ac:dyDescent="0.15">
      <c r="B48" s="14"/>
      <c r="C48" s="1149" t="s">
        <v>4</v>
      </c>
      <c r="D48" s="1149"/>
      <c r="E48" s="1150"/>
      <c r="F48" s="15">
        <v>6.44</v>
      </c>
      <c r="G48" s="16">
        <v>8.57</v>
      </c>
      <c r="H48" s="16">
        <v>7.41</v>
      </c>
      <c r="I48" s="16">
        <v>8.8000000000000007</v>
      </c>
      <c r="J48" s="17">
        <v>8.27</v>
      </c>
    </row>
    <row r="49" spans="2:10" ht="57.75" customHeight="1" thickBot="1" x14ac:dyDescent="0.2">
      <c r="B49" s="18"/>
      <c r="C49" s="1151" t="s">
        <v>5</v>
      </c>
      <c r="D49" s="1151"/>
      <c r="E49" s="1152"/>
      <c r="F49" s="19" t="s">
        <v>529</v>
      </c>
      <c r="G49" s="20">
        <v>1.82</v>
      </c>
      <c r="H49" s="20">
        <v>6.49</v>
      </c>
      <c r="I49" s="20">
        <v>1.04</v>
      </c>
      <c r="J49" s="21" t="s">
        <v>530</v>
      </c>
    </row>
    <row r="50" spans="2:10" x14ac:dyDescent="0.15"/>
  </sheetData>
  <sheetProtection algorithmName="SHA-512" hashValue="L+AMO/Qx/CHDvJaMTNE+p0Rua0kb1aPfVePT791+asZ9y+xYim3RKOOq18hSoJ48SZx3RsQf5EJFyCbQ9EvX1g==" saltValue="jMKQbsm4oZg+0XotiyI2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937</v>
      </c>
      <c r="L45" s="60">
        <v>907</v>
      </c>
      <c r="M45" s="60">
        <v>968</v>
      </c>
      <c r="N45" s="60">
        <v>969</v>
      </c>
      <c r="O45" s="61">
        <v>978</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x14ac:dyDescent="0.15">
      <c r="A48" s="48"/>
      <c r="B48" s="1155"/>
      <c r="C48" s="1156"/>
      <c r="D48" s="62"/>
      <c r="E48" s="1161" t="s">
        <v>13</v>
      </c>
      <c r="F48" s="1161"/>
      <c r="G48" s="1161"/>
      <c r="H48" s="1161"/>
      <c r="I48" s="1161"/>
      <c r="J48" s="1162"/>
      <c r="K48" s="63">
        <v>312</v>
      </c>
      <c r="L48" s="64">
        <v>288</v>
      </c>
      <c r="M48" s="64">
        <v>317</v>
      </c>
      <c r="N48" s="64">
        <v>419</v>
      </c>
      <c r="O48" s="65">
        <v>299</v>
      </c>
      <c r="P48" s="48"/>
      <c r="Q48" s="48"/>
      <c r="R48" s="48"/>
      <c r="S48" s="48"/>
      <c r="T48" s="48"/>
      <c r="U48" s="48"/>
    </row>
    <row r="49" spans="1:21" ht="30.75" customHeight="1" x14ac:dyDescent="0.15">
      <c r="A49" s="48"/>
      <c r="B49" s="1155"/>
      <c r="C49" s="1156"/>
      <c r="D49" s="62"/>
      <c r="E49" s="1161" t="s">
        <v>14</v>
      </c>
      <c r="F49" s="1161"/>
      <c r="G49" s="1161"/>
      <c r="H49" s="1161"/>
      <c r="I49" s="1161"/>
      <c r="J49" s="1162"/>
      <c r="K49" s="63">
        <v>3</v>
      </c>
      <c r="L49" s="64">
        <v>27</v>
      </c>
      <c r="M49" s="64">
        <v>39</v>
      </c>
      <c r="N49" s="64">
        <v>39</v>
      </c>
      <c r="O49" s="65">
        <v>39</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485</v>
      </c>
      <c r="L50" s="64" t="s">
        <v>485</v>
      </c>
      <c r="M50" s="64" t="s">
        <v>485</v>
      </c>
      <c r="N50" s="64" t="s">
        <v>485</v>
      </c>
      <c r="O50" s="65" t="s">
        <v>485</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485</v>
      </c>
      <c r="L51" s="64" t="s">
        <v>485</v>
      </c>
      <c r="M51" s="64" t="s">
        <v>485</v>
      </c>
      <c r="N51" s="64" t="s">
        <v>485</v>
      </c>
      <c r="O51" s="65" t="s">
        <v>485</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961</v>
      </c>
      <c r="L52" s="64">
        <v>916</v>
      </c>
      <c r="M52" s="64">
        <v>948</v>
      </c>
      <c r="N52" s="64">
        <v>948</v>
      </c>
      <c r="O52" s="65">
        <v>889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291</v>
      </c>
      <c r="L53" s="69">
        <v>306</v>
      </c>
      <c r="M53" s="69">
        <v>376</v>
      </c>
      <c r="N53" s="69">
        <v>479</v>
      </c>
      <c r="O53" s="70">
        <v>427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7Lka44ADVhRjSAh3fiZpbzlqe9tqGbNnuiDVdHM7AWwGPI1GaPywNImzEVkLQ3t2VHMfuYTm34QCiFVFsmfZw==" saltValue="aOFpnswWwfLoxSzwRO9Ef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9330</v>
      </c>
      <c r="J41" s="356">
        <v>9578</v>
      </c>
      <c r="K41" s="356">
        <v>9384</v>
      </c>
      <c r="L41" s="356">
        <v>10395</v>
      </c>
      <c r="M41" s="357">
        <v>10674</v>
      </c>
    </row>
    <row r="42" spans="2:13" ht="27.75" customHeight="1" x14ac:dyDescent="0.15">
      <c r="B42" s="1186"/>
      <c r="C42" s="1187"/>
      <c r="D42" s="106"/>
      <c r="E42" s="1192" t="s">
        <v>32</v>
      </c>
      <c r="F42" s="1192"/>
      <c r="G42" s="1192"/>
      <c r="H42" s="1193"/>
      <c r="I42" s="358" t="s">
        <v>485</v>
      </c>
      <c r="J42" s="359" t="s">
        <v>485</v>
      </c>
      <c r="K42" s="359" t="s">
        <v>485</v>
      </c>
      <c r="L42" s="359" t="s">
        <v>485</v>
      </c>
      <c r="M42" s="360" t="s">
        <v>485</v>
      </c>
    </row>
    <row r="43" spans="2:13" ht="27.75" customHeight="1" x14ac:dyDescent="0.15">
      <c r="B43" s="1186"/>
      <c r="C43" s="1187"/>
      <c r="D43" s="106"/>
      <c r="E43" s="1192" t="s">
        <v>33</v>
      </c>
      <c r="F43" s="1192"/>
      <c r="G43" s="1192"/>
      <c r="H43" s="1193"/>
      <c r="I43" s="358">
        <v>4428</v>
      </c>
      <c r="J43" s="359">
        <v>3730</v>
      </c>
      <c r="K43" s="359">
        <v>3467</v>
      </c>
      <c r="L43" s="359">
        <v>3849</v>
      </c>
      <c r="M43" s="360">
        <v>3362</v>
      </c>
    </row>
    <row r="44" spans="2:13" ht="27.75" customHeight="1" x14ac:dyDescent="0.15">
      <c r="B44" s="1186"/>
      <c r="C44" s="1187"/>
      <c r="D44" s="106"/>
      <c r="E44" s="1192" t="s">
        <v>34</v>
      </c>
      <c r="F44" s="1192"/>
      <c r="G44" s="1192"/>
      <c r="H44" s="1193"/>
      <c r="I44" s="358">
        <v>462</v>
      </c>
      <c r="J44" s="359">
        <v>436</v>
      </c>
      <c r="K44" s="359">
        <v>438</v>
      </c>
      <c r="L44" s="359">
        <v>399</v>
      </c>
      <c r="M44" s="360">
        <v>361</v>
      </c>
    </row>
    <row r="45" spans="2:13" ht="27.75" customHeight="1" x14ac:dyDescent="0.15">
      <c r="B45" s="1186"/>
      <c r="C45" s="1187"/>
      <c r="D45" s="106"/>
      <c r="E45" s="1192" t="s">
        <v>35</v>
      </c>
      <c r="F45" s="1192"/>
      <c r="G45" s="1192"/>
      <c r="H45" s="1193"/>
      <c r="I45" s="358">
        <v>774</v>
      </c>
      <c r="J45" s="359">
        <v>728</v>
      </c>
      <c r="K45" s="359">
        <v>684</v>
      </c>
      <c r="L45" s="359">
        <v>700</v>
      </c>
      <c r="M45" s="360">
        <v>805</v>
      </c>
    </row>
    <row r="46" spans="2:13" ht="27.75" customHeight="1" x14ac:dyDescent="0.15">
      <c r="B46" s="1186"/>
      <c r="C46" s="1187"/>
      <c r="D46" s="107"/>
      <c r="E46" s="1192" t="s">
        <v>36</v>
      </c>
      <c r="F46" s="1192"/>
      <c r="G46" s="1192"/>
      <c r="H46" s="1193"/>
      <c r="I46" s="358" t="s">
        <v>485</v>
      </c>
      <c r="J46" s="359" t="s">
        <v>485</v>
      </c>
      <c r="K46" s="359" t="s">
        <v>485</v>
      </c>
      <c r="L46" s="359" t="s">
        <v>485</v>
      </c>
      <c r="M46" s="360" t="s">
        <v>485</v>
      </c>
    </row>
    <row r="47" spans="2:13" ht="27.75" customHeight="1" x14ac:dyDescent="0.15">
      <c r="B47" s="1186"/>
      <c r="C47" s="1187"/>
      <c r="D47" s="108"/>
      <c r="E47" s="1194" t="s">
        <v>37</v>
      </c>
      <c r="F47" s="1195"/>
      <c r="G47" s="1195"/>
      <c r="H47" s="1196"/>
      <c r="I47" s="358" t="s">
        <v>485</v>
      </c>
      <c r="J47" s="359" t="s">
        <v>485</v>
      </c>
      <c r="K47" s="359" t="s">
        <v>485</v>
      </c>
      <c r="L47" s="359" t="s">
        <v>485</v>
      </c>
      <c r="M47" s="360" t="s">
        <v>485</v>
      </c>
    </row>
    <row r="48" spans="2:13" ht="27.75" customHeight="1" x14ac:dyDescent="0.15">
      <c r="B48" s="1186"/>
      <c r="C48" s="1187"/>
      <c r="D48" s="106"/>
      <c r="E48" s="1192" t="s">
        <v>38</v>
      </c>
      <c r="F48" s="1192"/>
      <c r="G48" s="1192"/>
      <c r="H48" s="1193"/>
      <c r="I48" s="358" t="s">
        <v>485</v>
      </c>
      <c r="J48" s="359" t="s">
        <v>485</v>
      </c>
      <c r="K48" s="359" t="s">
        <v>485</v>
      </c>
      <c r="L48" s="359" t="s">
        <v>485</v>
      </c>
      <c r="M48" s="360" t="s">
        <v>485</v>
      </c>
    </row>
    <row r="49" spans="2:13" ht="27.75" customHeight="1" x14ac:dyDescent="0.15">
      <c r="B49" s="1188"/>
      <c r="C49" s="1189"/>
      <c r="D49" s="106"/>
      <c r="E49" s="1192" t="s">
        <v>39</v>
      </c>
      <c r="F49" s="1192"/>
      <c r="G49" s="1192"/>
      <c r="H49" s="1193"/>
      <c r="I49" s="358" t="s">
        <v>485</v>
      </c>
      <c r="J49" s="359" t="s">
        <v>485</v>
      </c>
      <c r="K49" s="359" t="s">
        <v>485</v>
      </c>
      <c r="L49" s="359" t="s">
        <v>485</v>
      </c>
      <c r="M49" s="360" t="s">
        <v>485</v>
      </c>
    </row>
    <row r="50" spans="2:13" ht="27.75" customHeight="1" x14ac:dyDescent="0.15">
      <c r="B50" s="1197" t="s">
        <v>40</v>
      </c>
      <c r="C50" s="1198"/>
      <c r="D50" s="109"/>
      <c r="E50" s="1192" t="s">
        <v>41</v>
      </c>
      <c r="F50" s="1192"/>
      <c r="G50" s="1192"/>
      <c r="H50" s="1193"/>
      <c r="I50" s="358">
        <v>2829</v>
      </c>
      <c r="J50" s="359">
        <v>4009</v>
      </c>
      <c r="K50" s="359">
        <v>4203</v>
      </c>
      <c r="L50" s="359">
        <v>4137</v>
      </c>
      <c r="M50" s="360">
        <v>3718</v>
      </c>
    </row>
    <row r="51" spans="2:13" ht="27.75" customHeight="1" x14ac:dyDescent="0.15">
      <c r="B51" s="1186"/>
      <c r="C51" s="1187"/>
      <c r="D51" s="106"/>
      <c r="E51" s="1192" t="s">
        <v>42</v>
      </c>
      <c r="F51" s="1192"/>
      <c r="G51" s="1192"/>
      <c r="H51" s="1193"/>
      <c r="I51" s="358" t="s">
        <v>485</v>
      </c>
      <c r="J51" s="359" t="s">
        <v>485</v>
      </c>
      <c r="K51" s="359" t="s">
        <v>485</v>
      </c>
      <c r="L51" s="359" t="s">
        <v>485</v>
      </c>
      <c r="M51" s="360" t="s">
        <v>485</v>
      </c>
    </row>
    <row r="52" spans="2:13" ht="27.75" customHeight="1" x14ac:dyDescent="0.15">
      <c r="B52" s="1188"/>
      <c r="C52" s="1189"/>
      <c r="D52" s="106"/>
      <c r="E52" s="1192" t="s">
        <v>43</v>
      </c>
      <c r="F52" s="1192"/>
      <c r="G52" s="1192"/>
      <c r="H52" s="1193"/>
      <c r="I52" s="358">
        <v>11783</v>
      </c>
      <c r="J52" s="359">
        <v>11944</v>
      </c>
      <c r="K52" s="359">
        <v>11924</v>
      </c>
      <c r="L52" s="359">
        <v>11823</v>
      </c>
      <c r="M52" s="360">
        <v>11426</v>
      </c>
    </row>
    <row r="53" spans="2:13" ht="27.75" customHeight="1" thickBot="1" x14ac:dyDescent="0.2">
      <c r="B53" s="1199" t="s">
        <v>19</v>
      </c>
      <c r="C53" s="1200"/>
      <c r="D53" s="110"/>
      <c r="E53" s="1201" t="s">
        <v>44</v>
      </c>
      <c r="F53" s="1201"/>
      <c r="G53" s="1201"/>
      <c r="H53" s="1202"/>
      <c r="I53" s="361">
        <v>381</v>
      </c>
      <c r="J53" s="362">
        <v>-1482</v>
      </c>
      <c r="K53" s="362">
        <v>-2155</v>
      </c>
      <c r="L53" s="362">
        <v>-617</v>
      </c>
      <c r="M53" s="363">
        <v>58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RjAwPQdicY6krW5N36U++N45Eo0Jrp4osqxNShiU8ExJSoyjrtA86BFCUlRtnzY8fTPdu1t6PET36DVlEEy/Q==" saltValue="ISG7kJbpsIULzYt822IL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2449</v>
      </c>
      <c r="G55" s="122">
        <v>2432</v>
      </c>
      <c r="H55" s="123">
        <v>2396</v>
      </c>
    </row>
    <row r="56" spans="2:8" ht="52.5" customHeight="1" x14ac:dyDescent="0.15">
      <c r="B56" s="124"/>
      <c r="C56" s="1213" t="s">
        <v>47</v>
      </c>
      <c r="D56" s="1213"/>
      <c r="E56" s="1214"/>
      <c r="F56" s="125">
        <v>0</v>
      </c>
      <c r="G56" s="125">
        <v>0</v>
      </c>
      <c r="H56" s="126">
        <v>0</v>
      </c>
    </row>
    <row r="57" spans="2:8" ht="53.25" customHeight="1" x14ac:dyDescent="0.15">
      <c r="B57" s="124"/>
      <c r="C57" s="1215" t="s">
        <v>48</v>
      </c>
      <c r="D57" s="1215"/>
      <c r="E57" s="1216"/>
      <c r="F57" s="127">
        <v>1235</v>
      </c>
      <c r="G57" s="127">
        <v>1102</v>
      </c>
      <c r="H57" s="128">
        <v>412</v>
      </c>
    </row>
    <row r="58" spans="2:8" ht="45.75" customHeight="1" x14ac:dyDescent="0.15">
      <c r="B58" s="129"/>
      <c r="C58" s="1203" t="s">
        <v>545</v>
      </c>
      <c r="D58" s="1204"/>
      <c r="E58" s="1205"/>
      <c r="F58" s="130">
        <v>1159</v>
      </c>
      <c r="G58" s="130">
        <v>1024</v>
      </c>
      <c r="H58" s="131">
        <v>345</v>
      </c>
    </row>
    <row r="59" spans="2:8" ht="45.75" customHeight="1" x14ac:dyDescent="0.15">
      <c r="B59" s="129"/>
      <c r="C59" s="1203" t="s">
        <v>546</v>
      </c>
      <c r="D59" s="1204"/>
      <c r="E59" s="1205"/>
      <c r="F59" s="130">
        <v>40</v>
      </c>
      <c r="G59" s="130">
        <v>40</v>
      </c>
      <c r="H59" s="131">
        <v>39</v>
      </c>
    </row>
    <row r="60" spans="2:8" ht="45.75" customHeight="1" x14ac:dyDescent="0.15">
      <c r="B60" s="129"/>
      <c r="C60" s="1203" t="s">
        <v>547</v>
      </c>
      <c r="D60" s="1204"/>
      <c r="E60" s="1205"/>
      <c r="F60" s="130">
        <v>30</v>
      </c>
      <c r="G60" s="130">
        <v>29</v>
      </c>
      <c r="H60" s="131">
        <v>28</v>
      </c>
    </row>
    <row r="61" spans="2:8" ht="45.75" customHeight="1" x14ac:dyDescent="0.15">
      <c r="B61" s="129"/>
      <c r="C61" s="1203" t="s">
        <v>548</v>
      </c>
      <c r="D61" s="1204"/>
      <c r="E61" s="1205"/>
      <c r="F61" s="130">
        <v>6</v>
      </c>
      <c r="G61" s="130">
        <v>9</v>
      </c>
      <c r="H61" s="131">
        <v>0</v>
      </c>
    </row>
    <row r="62" spans="2:8" ht="45.75" customHeight="1" thickBot="1" x14ac:dyDescent="0.2">
      <c r="B62" s="132"/>
      <c r="C62" s="1206"/>
      <c r="D62" s="1207"/>
      <c r="E62" s="1208"/>
      <c r="F62" s="133"/>
      <c r="G62" s="133"/>
      <c r="H62" s="134"/>
    </row>
    <row r="63" spans="2:8" ht="52.5" customHeight="1" thickBot="1" x14ac:dyDescent="0.2">
      <c r="B63" s="135"/>
      <c r="C63" s="1209" t="s">
        <v>49</v>
      </c>
      <c r="D63" s="1209"/>
      <c r="E63" s="1210"/>
      <c r="F63" s="136">
        <v>3684</v>
      </c>
      <c r="G63" s="136">
        <v>3535</v>
      </c>
      <c r="H63" s="137">
        <v>2808</v>
      </c>
    </row>
    <row r="64" spans="2:8" x14ac:dyDescent="0.15"/>
  </sheetData>
  <sheetProtection algorithmName="SHA-512" hashValue="wFjjvAvZaeE0LwsrcZxtstd95m0+KkTqr0m4+A7v/G9nGfI7aNsVjrEZpc8STOCVfVt6kKvZdQxUodjoVNkObw==" saltValue="hk7ZYNpFWg/Ci8+5Qzsd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77029</v>
      </c>
      <c r="E3" s="156"/>
      <c r="F3" s="157">
        <v>51264</v>
      </c>
      <c r="G3" s="158"/>
      <c r="H3" s="159"/>
    </row>
    <row r="4" spans="1:8" x14ac:dyDescent="0.15">
      <c r="A4" s="160"/>
      <c r="B4" s="161"/>
      <c r="C4" s="162"/>
      <c r="D4" s="163">
        <v>55223</v>
      </c>
      <c r="E4" s="164"/>
      <c r="F4" s="165">
        <v>26040</v>
      </c>
      <c r="G4" s="166"/>
      <c r="H4" s="167"/>
    </row>
    <row r="5" spans="1:8" x14ac:dyDescent="0.15">
      <c r="A5" s="148" t="s">
        <v>518</v>
      </c>
      <c r="B5" s="153"/>
      <c r="C5" s="154"/>
      <c r="D5" s="155">
        <v>38814</v>
      </c>
      <c r="E5" s="156"/>
      <c r="F5" s="157">
        <v>52068</v>
      </c>
      <c r="G5" s="158"/>
      <c r="H5" s="159"/>
    </row>
    <row r="6" spans="1:8" x14ac:dyDescent="0.15">
      <c r="A6" s="160"/>
      <c r="B6" s="161"/>
      <c r="C6" s="162"/>
      <c r="D6" s="163">
        <v>14313</v>
      </c>
      <c r="E6" s="164"/>
      <c r="F6" s="165">
        <v>26936</v>
      </c>
      <c r="G6" s="166"/>
      <c r="H6" s="167"/>
    </row>
    <row r="7" spans="1:8" x14ac:dyDescent="0.15">
      <c r="A7" s="148" t="s">
        <v>519</v>
      </c>
      <c r="B7" s="153"/>
      <c r="C7" s="154"/>
      <c r="D7" s="155">
        <v>65054</v>
      </c>
      <c r="E7" s="156"/>
      <c r="F7" s="157">
        <v>47161</v>
      </c>
      <c r="G7" s="158"/>
      <c r="H7" s="159"/>
    </row>
    <row r="8" spans="1:8" x14ac:dyDescent="0.15">
      <c r="A8" s="160"/>
      <c r="B8" s="161"/>
      <c r="C8" s="162"/>
      <c r="D8" s="163">
        <v>36178</v>
      </c>
      <c r="E8" s="164"/>
      <c r="F8" s="165">
        <v>24595</v>
      </c>
      <c r="G8" s="166"/>
      <c r="H8" s="167"/>
    </row>
    <row r="9" spans="1:8" x14ac:dyDescent="0.15">
      <c r="A9" s="148" t="s">
        <v>520</v>
      </c>
      <c r="B9" s="153"/>
      <c r="C9" s="154"/>
      <c r="D9" s="155">
        <v>92499</v>
      </c>
      <c r="E9" s="156"/>
      <c r="F9" s="157">
        <v>43423</v>
      </c>
      <c r="G9" s="158"/>
      <c r="H9" s="159"/>
    </row>
    <row r="10" spans="1:8" x14ac:dyDescent="0.15">
      <c r="A10" s="160"/>
      <c r="B10" s="161"/>
      <c r="C10" s="162"/>
      <c r="D10" s="163">
        <v>77695</v>
      </c>
      <c r="E10" s="164"/>
      <c r="F10" s="165">
        <v>22207</v>
      </c>
      <c r="G10" s="166"/>
      <c r="H10" s="167"/>
    </row>
    <row r="11" spans="1:8" x14ac:dyDescent="0.15">
      <c r="A11" s="148" t="s">
        <v>521</v>
      </c>
      <c r="B11" s="153"/>
      <c r="C11" s="154"/>
      <c r="D11" s="155">
        <v>65094</v>
      </c>
      <c r="E11" s="156"/>
      <c r="F11" s="157">
        <v>45265</v>
      </c>
      <c r="G11" s="158"/>
      <c r="H11" s="159"/>
    </row>
    <row r="12" spans="1:8" x14ac:dyDescent="0.15">
      <c r="A12" s="160"/>
      <c r="B12" s="161"/>
      <c r="C12" s="168"/>
      <c r="D12" s="163">
        <v>51110</v>
      </c>
      <c r="E12" s="164"/>
      <c r="F12" s="165">
        <v>22600</v>
      </c>
      <c r="G12" s="166"/>
      <c r="H12" s="167"/>
    </row>
    <row r="13" spans="1:8" x14ac:dyDescent="0.15">
      <c r="A13" s="148"/>
      <c r="B13" s="153"/>
      <c r="C13" s="169"/>
      <c r="D13" s="170">
        <v>67698</v>
      </c>
      <c r="E13" s="171"/>
      <c r="F13" s="172">
        <v>47836</v>
      </c>
      <c r="G13" s="173"/>
      <c r="H13" s="159"/>
    </row>
    <row r="14" spans="1:8" x14ac:dyDescent="0.15">
      <c r="A14" s="160"/>
      <c r="B14" s="161"/>
      <c r="C14" s="162"/>
      <c r="D14" s="163">
        <v>46904</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6.44</v>
      </c>
      <c r="C19" s="174">
        <f>ROUND(VALUE(SUBSTITUTE(実質収支比率等に係る経年分析!G$48,"▲","-")),2)</f>
        <v>8.57</v>
      </c>
      <c r="D19" s="174">
        <f>ROUND(VALUE(SUBSTITUTE(実質収支比率等に係る経年分析!H$48,"▲","-")),2)</f>
        <v>7.41</v>
      </c>
      <c r="E19" s="174">
        <f>ROUND(VALUE(SUBSTITUTE(実質収支比率等に係る経年分析!I$48,"▲","-")),2)</f>
        <v>8.8000000000000007</v>
      </c>
      <c r="F19" s="174">
        <f>ROUND(VALUE(SUBSTITUTE(実質収支比率等に係る経年分析!J$48,"▲","-")),2)</f>
        <v>8.27</v>
      </c>
    </row>
    <row r="20" spans="1:11" x14ac:dyDescent="0.15">
      <c r="A20" s="174" t="s">
        <v>53</v>
      </c>
      <c r="B20" s="174">
        <f>ROUND(VALUE(SUBSTITUTE(実質収支比率等に係る経年分析!F$47,"▲","-")),2)</f>
        <v>33.35</v>
      </c>
      <c r="C20" s="174">
        <f>ROUND(VALUE(SUBSTITUTE(実質収支比率等に係る経年分析!G$47,"▲","-")),2)</f>
        <v>34.93</v>
      </c>
      <c r="D20" s="174">
        <f>ROUND(VALUE(SUBSTITUTE(実質収支比率等に係る経年分析!H$47,"▲","-")),2)</f>
        <v>35.04</v>
      </c>
      <c r="E20" s="174">
        <f>ROUND(VALUE(SUBSTITUTE(実質収支比率等に係る経年分析!I$47,"▲","-")),2)</f>
        <v>34.83</v>
      </c>
      <c r="F20" s="174">
        <f>ROUND(VALUE(SUBSTITUTE(実質収支比率等に係る経年分析!J$47,"▲","-")),2)</f>
        <v>33.74</v>
      </c>
    </row>
    <row r="21" spans="1:11" x14ac:dyDescent="0.15">
      <c r="A21" s="174" t="s">
        <v>54</v>
      </c>
      <c r="B21" s="174">
        <f>IF(ISNUMBER(VALUE(SUBSTITUTE(実質収支比率等に係る経年分析!F$49,"▲","-"))),ROUND(VALUE(SUBSTITUTE(実質収支比率等に係る経年分析!F$49,"▲","-")),2),NA())</f>
        <v>-2.16</v>
      </c>
      <c r="C21" s="174">
        <f>IF(ISNUMBER(VALUE(SUBSTITUTE(実質収支比率等に係る経年分析!G$49,"▲","-"))),ROUND(VALUE(SUBSTITUTE(実質収支比率等に係る経年分析!G$49,"▲","-")),2),NA())</f>
        <v>1.82</v>
      </c>
      <c r="D21" s="174">
        <f>IF(ISNUMBER(VALUE(SUBSTITUTE(実質収支比率等に係る経年分析!H$49,"▲","-"))),ROUND(VALUE(SUBSTITUTE(実質収支比率等に係る経年分析!H$49,"▲","-")),2),NA())</f>
        <v>6.49</v>
      </c>
      <c r="E21" s="174">
        <f>IF(ISNUMBER(VALUE(SUBSTITUTE(実質収支比率等に係る経年分析!I$49,"▲","-"))),ROUND(VALUE(SUBSTITUTE(実質収支比率等に係る経年分析!I$49,"▲","-")),2),NA())</f>
        <v>1.04</v>
      </c>
      <c r="F21" s="174">
        <f>IF(ISNUMBER(VALUE(SUBSTITUTE(実質収支比率等に係る経年分析!J$49,"▲","-"))),ROUND(VALUE(SUBSTITUTE(実質収支比率等に係る経年分析!J$49,"▲","-")),2),NA())</f>
        <v>-5.26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0.11</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0.56999999999999995</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1.1200000000000001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7.57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8.99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9.11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5.33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6.44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8.57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7.41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8.7899999999999991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8.26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961</v>
      </c>
      <c r="E42" s="176"/>
      <c r="F42" s="176"/>
      <c r="G42" s="176">
        <f>'実質公債費比率（分子）の構造'!L$52</f>
        <v>916</v>
      </c>
      <c r="H42" s="176"/>
      <c r="I42" s="176"/>
      <c r="J42" s="176">
        <f>'実質公債費比率（分子）の構造'!M$52</f>
        <v>948</v>
      </c>
      <c r="K42" s="176"/>
      <c r="L42" s="176"/>
      <c r="M42" s="176">
        <f>'実質公債費比率（分子）の構造'!N$52</f>
        <v>948</v>
      </c>
      <c r="N42" s="176"/>
      <c r="O42" s="176"/>
      <c r="P42" s="176">
        <f>'実質公債費比率（分子）の構造'!O$52</f>
        <v>889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3</v>
      </c>
      <c r="C45" s="176"/>
      <c r="D45" s="176"/>
      <c r="E45" s="176">
        <f>'実質公債費比率（分子）の構造'!L$49</f>
        <v>27</v>
      </c>
      <c r="F45" s="176"/>
      <c r="G45" s="176"/>
      <c r="H45" s="176">
        <f>'実質公債費比率（分子）の構造'!M$49</f>
        <v>39</v>
      </c>
      <c r="I45" s="176"/>
      <c r="J45" s="176"/>
      <c r="K45" s="176">
        <f>'実質公債費比率（分子）の構造'!N$49</f>
        <v>39</v>
      </c>
      <c r="L45" s="176"/>
      <c r="M45" s="176"/>
      <c r="N45" s="176">
        <f>'実質公債費比率（分子）の構造'!O$49</f>
        <v>39</v>
      </c>
      <c r="O45" s="176"/>
      <c r="P45" s="176"/>
    </row>
    <row r="46" spans="1:16" x14ac:dyDescent="0.15">
      <c r="A46" s="176" t="s">
        <v>64</v>
      </c>
      <c r="B46" s="176">
        <f>'実質公債費比率（分子）の構造'!K$48</f>
        <v>312</v>
      </c>
      <c r="C46" s="176"/>
      <c r="D46" s="176"/>
      <c r="E46" s="176">
        <f>'実質公債費比率（分子）の構造'!L$48</f>
        <v>288</v>
      </c>
      <c r="F46" s="176"/>
      <c r="G46" s="176"/>
      <c r="H46" s="176">
        <f>'実質公債費比率（分子）の構造'!M$48</f>
        <v>317</v>
      </c>
      <c r="I46" s="176"/>
      <c r="J46" s="176"/>
      <c r="K46" s="176">
        <f>'実質公債費比率（分子）の構造'!N$48</f>
        <v>419</v>
      </c>
      <c r="L46" s="176"/>
      <c r="M46" s="176"/>
      <c r="N46" s="176">
        <f>'実質公債費比率（分子）の構造'!O$48</f>
        <v>299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937</v>
      </c>
      <c r="C49" s="176"/>
      <c r="D49" s="176"/>
      <c r="E49" s="176">
        <f>'実質公債費比率（分子）の構造'!L$45</f>
        <v>907</v>
      </c>
      <c r="F49" s="176"/>
      <c r="G49" s="176"/>
      <c r="H49" s="176">
        <f>'実質公債費比率（分子）の構造'!M$45</f>
        <v>968</v>
      </c>
      <c r="I49" s="176"/>
      <c r="J49" s="176"/>
      <c r="K49" s="176">
        <f>'実質公債費比率（分子）の構造'!N$45</f>
        <v>969</v>
      </c>
      <c r="L49" s="176"/>
      <c r="M49" s="176"/>
      <c r="N49" s="176">
        <f>'実質公債費比率（分子）の構造'!O$45</f>
        <v>978</v>
      </c>
      <c r="O49" s="176"/>
      <c r="P49" s="176"/>
    </row>
    <row r="50" spans="1:16" x14ac:dyDescent="0.15">
      <c r="A50" s="176" t="s">
        <v>67</v>
      </c>
      <c r="B50" s="176" t="e">
        <f>NA()</f>
        <v>#N/A</v>
      </c>
      <c r="C50" s="176">
        <f>IF(ISNUMBER('実質公債費比率（分子）の構造'!K$53),'実質公債費比率（分子）の構造'!K$53,NA())</f>
        <v>291</v>
      </c>
      <c r="D50" s="176" t="e">
        <f>NA()</f>
        <v>#N/A</v>
      </c>
      <c r="E50" s="176" t="e">
        <f>NA()</f>
        <v>#N/A</v>
      </c>
      <c r="F50" s="176">
        <f>IF(ISNUMBER('実質公債費比率（分子）の構造'!L$53),'実質公債費比率（分子）の構造'!L$53,NA())</f>
        <v>306</v>
      </c>
      <c r="G50" s="176" t="e">
        <f>NA()</f>
        <v>#N/A</v>
      </c>
      <c r="H50" s="176" t="e">
        <f>NA()</f>
        <v>#N/A</v>
      </c>
      <c r="I50" s="176">
        <f>IF(ISNUMBER('実質公債費比率（分子）の構造'!M$53),'実質公債費比率（分子）の構造'!M$53,NA())</f>
        <v>376</v>
      </c>
      <c r="J50" s="176" t="e">
        <f>NA()</f>
        <v>#N/A</v>
      </c>
      <c r="K50" s="176" t="e">
        <f>NA()</f>
        <v>#N/A</v>
      </c>
      <c r="L50" s="176">
        <f>IF(ISNUMBER('実質公債費比率（分子）の構造'!N$53),'実質公債費比率（分子）の構造'!N$53,NA())</f>
        <v>479</v>
      </c>
      <c r="M50" s="176" t="e">
        <f>NA()</f>
        <v>#N/A</v>
      </c>
      <c r="N50" s="176" t="e">
        <f>NA()</f>
        <v>#N/A</v>
      </c>
      <c r="O50" s="176">
        <f>IF(ISNUMBER('実質公債費比率（分子）の構造'!O$53),'実質公債費比率（分子）の構造'!O$53,NA())</f>
        <v>427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11783</v>
      </c>
      <c r="E56" s="175"/>
      <c r="F56" s="175"/>
      <c r="G56" s="175">
        <f>'将来負担比率（分子）の構造'!J$52</f>
        <v>11944</v>
      </c>
      <c r="H56" s="175"/>
      <c r="I56" s="175"/>
      <c r="J56" s="175">
        <f>'将来負担比率（分子）の構造'!K$52</f>
        <v>11924</v>
      </c>
      <c r="K56" s="175"/>
      <c r="L56" s="175"/>
      <c r="M56" s="175">
        <f>'将来負担比率（分子）の構造'!L$52</f>
        <v>11823</v>
      </c>
      <c r="N56" s="175"/>
      <c r="O56" s="175"/>
      <c r="P56" s="175">
        <f>'将来負担比率（分子）の構造'!M$52</f>
        <v>11426</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2829</v>
      </c>
      <c r="E58" s="175"/>
      <c r="F58" s="175"/>
      <c r="G58" s="175">
        <f>'将来負担比率（分子）の構造'!J$50</f>
        <v>4009</v>
      </c>
      <c r="H58" s="175"/>
      <c r="I58" s="175"/>
      <c r="J58" s="175">
        <f>'将来負担比率（分子）の構造'!K$50</f>
        <v>4203</v>
      </c>
      <c r="K58" s="175"/>
      <c r="L58" s="175"/>
      <c r="M58" s="175">
        <f>'将来負担比率（分子）の構造'!L$50</f>
        <v>4137</v>
      </c>
      <c r="N58" s="175"/>
      <c r="O58" s="175"/>
      <c r="P58" s="175">
        <f>'将来負担比率（分子）の構造'!M$50</f>
        <v>3718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774</v>
      </c>
      <c r="C62" s="175"/>
      <c r="D62" s="175"/>
      <c r="E62" s="175">
        <f>'将来負担比率（分子）の構造'!J$45</f>
        <v>728</v>
      </c>
      <c r="F62" s="175"/>
      <c r="G62" s="175"/>
      <c r="H62" s="175">
        <f>'将来負担比率（分子）の構造'!K$45</f>
        <v>684</v>
      </c>
      <c r="I62" s="175"/>
      <c r="J62" s="175"/>
      <c r="K62" s="175">
        <f>'将来負担比率（分子）の構造'!L$45</f>
        <v>700</v>
      </c>
      <c r="L62" s="175"/>
      <c r="M62" s="175"/>
      <c r="N62" s="175">
        <f>'将来負担比率（分子）の構造'!M$45</f>
        <v>805</v>
      </c>
      <c r="O62" s="175"/>
      <c r="P62" s="175"/>
    </row>
    <row r="63" spans="1:16" x14ac:dyDescent="0.15">
      <c r="A63" s="175" t="s">
        <v>34</v>
      </c>
      <c r="B63" s="175">
        <f>'将来負担比率（分子）の構造'!I$44</f>
        <v>462</v>
      </c>
      <c r="C63" s="175"/>
      <c r="D63" s="175"/>
      <c r="E63" s="175">
        <f>'将来負担比率（分子）の構造'!J$44</f>
        <v>436</v>
      </c>
      <c r="F63" s="175"/>
      <c r="G63" s="175"/>
      <c r="H63" s="175">
        <f>'将来負担比率（分子）の構造'!K$44</f>
        <v>438</v>
      </c>
      <c r="I63" s="175"/>
      <c r="J63" s="175"/>
      <c r="K63" s="175">
        <f>'将来負担比率（分子）の構造'!L$44</f>
        <v>399</v>
      </c>
      <c r="L63" s="175"/>
      <c r="M63" s="175"/>
      <c r="N63" s="175">
        <f>'将来負担比率（分子）の構造'!M$44</f>
        <v>361</v>
      </c>
      <c r="O63" s="175"/>
      <c r="P63" s="175"/>
    </row>
    <row r="64" spans="1:16" x14ac:dyDescent="0.15">
      <c r="A64" s="175" t="s">
        <v>33</v>
      </c>
      <c r="B64" s="175">
        <f>'将来負担比率（分子）の構造'!I$43</f>
        <v>4428</v>
      </c>
      <c r="C64" s="175"/>
      <c r="D64" s="175"/>
      <c r="E64" s="175">
        <f>'将来負担比率（分子）の構造'!J$43</f>
        <v>3730</v>
      </c>
      <c r="F64" s="175"/>
      <c r="G64" s="175"/>
      <c r="H64" s="175">
        <f>'将来負担比率（分子）の構造'!K$43</f>
        <v>3467</v>
      </c>
      <c r="I64" s="175"/>
      <c r="J64" s="175"/>
      <c r="K64" s="175">
        <f>'将来負担比率（分子）の構造'!L$43</f>
        <v>3849</v>
      </c>
      <c r="L64" s="175"/>
      <c r="M64" s="175"/>
      <c r="N64" s="175">
        <f>'将来負担比率（分子）の構造'!M$43</f>
        <v>3362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9330</v>
      </c>
      <c r="C66" s="175"/>
      <c r="D66" s="175"/>
      <c r="E66" s="175">
        <f>'将来負担比率（分子）の構造'!J$41</f>
        <v>9578</v>
      </c>
      <c r="F66" s="175"/>
      <c r="G66" s="175"/>
      <c r="H66" s="175">
        <f>'将来負担比率（分子）の構造'!K$41</f>
        <v>9384</v>
      </c>
      <c r="I66" s="175"/>
      <c r="J66" s="175"/>
      <c r="K66" s="175">
        <f>'将来負担比率（分子）の構造'!L$41</f>
        <v>10395</v>
      </c>
      <c r="L66" s="175"/>
      <c r="M66" s="175"/>
      <c r="N66" s="175">
        <f>'将来負担比率（分子）の構造'!M$41</f>
        <v>10674</v>
      </c>
      <c r="O66" s="175"/>
      <c r="P66" s="175"/>
    </row>
    <row r="67" spans="1:16" x14ac:dyDescent="0.15">
      <c r="A67" s="175" t="s">
        <v>71</v>
      </c>
      <c r="B67" s="175" t="e">
        <f>NA()</f>
        <v>#N/A</v>
      </c>
      <c r="C67" s="175">
        <f>IF(ISNUMBER('将来負担比率（分子）の構造'!I$53), IF('将来負担比率（分子）の構造'!I$53 &lt; 0, 0, '将来負担比率（分子）の構造'!I$53), NA())</f>
        <v>381</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58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2449</v>
      </c>
      <c r="C72" s="179">
        <f>基金残高に係る経年分析!G55</f>
        <v>2432</v>
      </c>
      <c r="D72" s="179">
        <f>基金残高に係る経年分析!H55</f>
        <v>2396</v>
      </c>
    </row>
    <row r="73" spans="1:16" x14ac:dyDescent="0.15">
      <c r="A73" s="178" t="s">
        <v>74</v>
      </c>
      <c r="B73" s="179">
        <f>基金残高に係る経年分析!F56</f>
        <v>0</v>
      </c>
      <c r="C73" s="179">
        <f>基金残高に係る経年分析!G56</f>
        <v>0</v>
      </c>
      <c r="D73" s="179">
        <f>基金残高に係る経年分析!H56</f>
        <v>0</v>
      </c>
    </row>
    <row r="74" spans="1:16" x14ac:dyDescent="0.15">
      <c r="A74" s="178" t="s">
        <v>75</v>
      </c>
      <c r="B74" s="179">
        <f>基金残高に係る経年分析!F57</f>
        <v>1235</v>
      </c>
      <c r="C74" s="179">
        <f>基金残高に係る経年分析!G57</f>
        <v>1102</v>
      </c>
      <c r="D74" s="179">
        <f>基金残高に係る経年分析!H57</f>
        <v>412</v>
      </c>
    </row>
  </sheetData>
  <sheetProtection algorithmName="SHA-512" hashValue="vIgctz4SrqSwNGudV4Ein01N9DZKRhITj1xmm0s31GK+w1+Ku4O9YcPXdDcFiNr3annqyg39HKucqkQk3/29Mg==" saltValue="rqXhmgqGVIICP3WOL/IP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連結実質赤字比率に係る赤字・黒字の構成分析</vt:lpstr>
      <vt:lpstr>実質収支比率等に係る経年分析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2025-03-11T05:33:33Z</cp:lastPrinted>
  <dcterms:created xsi:type="dcterms:W3CDTF">2025-02-19T04:17:10Z</dcterms:created>
  <dcterms:modified xsi:type="dcterms:W3CDTF">2025-03-17T05:43:13Z</dcterms:modified>
  <cp:category/>
</cp:coreProperties>
</file>